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zuzanna/Desktop/"/>
    </mc:Choice>
  </mc:AlternateContent>
  <xr:revisionPtr revIDLastSave="0" documentId="13_ncr:1_{6853C2F0-4837-804A-9FEC-49BA86A48D46}" xr6:coauthVersionLast="47" xr6:coauthVersionMax="47" xr10:uidLastSave="{00000000-0000-0000-0000-000000000000}"/>
  <bookViews>
    <workbookView xWindow="0" yWindow="880" windowWidth="22280" windowHeight="16700" activeTab="3" xr2:uid="{00CA8E05-5503-4A05-B298-F2D7FD009232}"/>
  </bookViews>
  <sheets>
    <sheet name="BS Conso" sheetId="1" r:id="rId1"/>
    <sheet name="PL Conso" sheetId="2" r:id="rId2"/>
    <sheet name="BS Individual" sheetId="3" r:id="rId3"/>
    <sheet name="PL Individual" sheetId="4" r:id="rId4"/>
  </sheets>
  <definedNames>
    <definedName name="_ftn1" localSheetId="0">'BS Conso'!#REF!</definedName>
    <definedName name="_ftnref1" localSheetId="0">'BS Conso'!#REF!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4" l="1"/>
  <c r="C10" i="4"/>
  <c r="C45" i="3"/>
  <c r="D45" i="3"/>
  <c r="D35" i="3"/>
  <c r="C35" i="3"/>
  <c r="D15" i="3"/>
  <c r="D35" i="2"/>
  <c r="C35" i="2"/>
  <c r="D17" i="2"/>
  <c r="C17" i="2"/>
  <c r="D58" i="1"/>
  <c r="D57" i="1"/>
  <c r="C57" i="1"/>
  <c r="D47" i="1"/>
  <c r="D26" i="1"/>
  <c r="C26" i="1"/>
  <c r="D16" i="1"/>
  <c r="C16" i="1"/>
  <c r="D25" i="1"/>
  <c r="C25" i="1"/>
  <c r="D39" i="1"/>
  <c r="C39" i="1"/>
  <c r="D37" i="1"/>
  <c r="C37" i="1"/>
  <c r="C18" i="4"/>
  <c r="D18" i="4"/>
  <c r="D31" i="4"/>
  <c r="C15" i="3"/>
  <c r="C23" i="3"/>
  <c r="D23" i="3"/>
  <c r="C39" i="3"/>
  <c r="D39" i="3"/>
  <c r="C31" i="4" l="1"/>
  <c r="C25" i="3"/>
  <c r="C47" i="3"/>
  <c r="C49" i="3" s="1"/>
  <c r="C50" i="3" s="1"/>
  <c r="D25" i="3"/>
  <c r="D47" i="3"/>
  <c r="D49" i="3" s="1"/>
  <c r="D50" i="3" s="1"/>
  <c r="C47" i="1"/>
  <c r="D45" i="2" l="1"/>
  <c r="C45" i="2"/>
  <c r="C58" i="1"/>
  <c r="D59" i="1" l="1"/>
  <c r="C59" i="1"/>
  <c r="D60" i="1" l="1"/>
  <c r="C60" i="1"/>
</calcChain>
</file>

<file path=xl/sharedStrings.xml><?xml version="1.0" encoding="utf-8"?>
<sst xmlns="http://schemas.openxmlformats.org/spreadsheetml/2006/main" count="143" uniqueCount="108">
  <si>
    <t>ONE UNITED PROPERTIES SA</t>
  </si>
  <si>
    <t>CONSOLIDATED STATEMENT OF FINANCIAL POSITION</t>
  </si>
  <si>
    <t>ASSETS</t>
  </si>
  <si>
    <t>Non-current assets</t>
  </si>
  <si>
    <t xml:space="preserve">Intangible assets </t>
  </si>
  <si>
    <t>Property, plant and equipment</t>
  </si>
  <si>
    <t>Total non-current assets</t>
  </si>
  <si>
    <t>Current assets</t>
  </si>
  <si>
    <t>Trade receivables</t>
  </si>
  <si>
    <t>Other receivables</t>
  </si>
  <si>
    <t>Prepayments</t>
  </si>
  <si>
    <t>Cash and cash equivalents</t>
  </si>
  <si>
    <t>Total current assets</t>
  </si>
  <si>
    <t>TOTAL ASSETS</t>
  </si>
  <si>
    <t>EQUITY AND LIABILITIES</t>
  </si>
  <si>
    <t>Equity</t>
  </si>
  <si>
    <t xml:space="preserve">Share capital </t>
  </si>
  <si>
    <t>Share premium</t>
  </si>
  <si>
    <t>Own shares</t>
  </si>
  <si>
    <t>Other capital reserves</t>
  </si>
  <si>
    <t>Legal reserve</t>
  </si>
  <si>
    <t>Retained earnings</t>
  </si>
  <si>
    <t>Equity attributable to owners of the Group</t>
  </si>
  <si>
    <t>Non-controlling interests</t>
  </si>
  <si>
    <t>Total equity</t>
  </si>
  <si>
    <t>Non-current liabilities</t>
  </si>
  <si>
    <t>Loans and borrowings from bank and others</t>
  </si>
  <si>
    <t>Loans and borrowings from minority shareholders</t>
  </si>
  <si>
    <t>Trade and other payables</t>
  </si>
  <si>
    <r>
      <t>Lease liabilities</t>
    </r>
    <r>
      <rPr>
        <sz val="9"/>
        <color theme="1"/>
        <rFont val="Calibri"/>
        <family val="2"/>
        <scheme val="minor"/>
      </rPr>
      <t xml:space="preserve"> </t>
    </r>
  </si>
  <si>
    <t>Deferred tax liabilities</t>
  </si>
  <si>
    <t>Total non-current liabilities</t>
  </si>
  <si>
    <t>Current liabilities</t>
  </si>
  <si>
    <t>Lease liabilities</t>
  </si>
  <si>
    <t>Accrued income</t>
  </si>
  <si>
    <t>Current tax liabilities</t>
  </si>
  <si>
    <t>Advance payments from customers</t>
  </si>
  <si>
    <t>Total current liabilities</t>
  </si>
  <si>
    <t>Total liabilities</t>
  </si>
  <si>
    <t>TOTAL EQUITY AND LIABILITIES</t>
  </si>
  <si>
    <t>CONSOLIDATED STATEMENT OF PROFIT OR LOSS AND OTHER COMPREHENSIVE INCOME</t>
  </si>
  <si>
    <t>Revenues from sales of residential property</t>
  </si>
  <si>
    <t>Cost of sales of residential property</t>
  </si>
  <si>
    <t>Net income from residential property</t>
  </si>
  <si>
    <t>Gains from investment property under development</t>
  </si>
  <si>
    <t>Gains from completed investment property</t>
  </si>
  <si>
    <t>Gains from investment property</t>
  </si>
  <si>
    <t>Rental income</t>
  </si>
  <si>
    <t>Revenues from services to tenants</t>
  </si>
  <si>
    <t>Expenses from services to tenants</t>
  </si>
  <si>
    <t>Other property operating expenses</t>
  </si>
  <si>
    <t>Net rental income</t>
  </si>
  <si>
    <t>Commissions for brokerage real estate</t>
  </si>
  <si>
    <t>Administrative expenses</t>
  </si>
  <si>
    <t>Other operating expenses</t>
  </si>
  <si>
    <t>Profit on disposal of investment property</t>
  </si>
  <si>
    <t>Other operating income</t>
  </si>
  <si>
    <t>Result from ordinary activities</t>
  </si>
  <si>
    <t>Financial income</t>
  </si>
  <si>
    <t>Financial expenses</t>
  </si>
  <si>
    <t>Net financial result</t>
  </si>
  <si>
    <t>Share of result of associates</t>
  </si>
  <si>
    <t>Result before tax</t>
  </si>
  <si>
    <t>Tax on profit</t>
  </si>
  <si>
    <t>Net result of the period</t>
  </si>
  <si>
    <t>Total comprehensive income for the period</t>
  </si>
  <si>
    <t>Other non-current assets</t>
  </si>
  <si>
    <t>check</t>
  </si>
  <si>
    <t>Other payables</t>
  </si>
  <si>
    <t>Trade payables</t>
  </si>
  <si>
    <t xml:space="preserve">Other payables </t>
  </si>
  <si>
    <t xml:space="preserve">       </t>
  </si>
  <si>
    <t>Deferred tax assets</t>
  </si>
  <si>
    <t>Separate financial statements</t>
  </si>
  <si>
    <t xml:space="preserve">SEPARATE STATEMENT OF FINANCIAL POSITION                                                                     </t>
  </si>
  <si>
    <t>Tax expenses</t>
  </si>
  <si>
    <t>Other financial revenues</t>
  </si>
  <si>
    <t>Revenues from interest</t>
  </si>
  <si>
    <t>Revenues from dividends</t>
  </si>
  <si>
    <t>Total operating revenues</t>
  </si>
  <si>
    <t>Other revenues</t>
  </si>
  <si>
    <t>SEPARATE STATEMENT OF PROFIT OR LOSS AND OTHER COMPREHENSIVE INCOME</t>
  </si>
  <si>
    <t xml:space="preserve">   Goodwill</t>
  </si>
  <si>
    <t xml:space="preserve">   Intangible assets</t>
  </si>
  <si>
    <t xml:space="preserve">   Investment properties</t>
  </si>
  <si>
    <t xml:space="preserve">   Right of use assets</t>
  </si>
  <si>
    <t xml:space="preserve">   Investments in associates</t>
  </si>
  <si>
    <t xml:space="preserve">   Property, plant, and equipment</t>
  </si>
  <si>
    <t xml:space="preserve">   Other non-current assets</t>
  </si>
  <si>
    <t>in RON</t>
  </si>
  <si>
    <t xml:space="preserve">   Inventories</t>
  </si>
  <si>
    <t xml:space="preserve">   Advance payments to suppliers</t>
  </si>
  <si>
    <t xml:space="preserve">   Trade receivables</t>
  </si>
  <si>
    <t xml:space="preserve">   Other receivables</t>
  </si>
  <si>
    <t xml:space="preserve">   Prepayments </t>
  </si>
  <si>
    <t xml:space="preserve">   Cash and cash equivalents </t>
  </si>
  <si>
    <t>Share capital</t>
  </si>
  <si>
    <t>Legal reserves</t>
  </si>
  <si>
    <r>
      <t>Other property operating expenses - residential</t>
    </r>
    <r>
      <rPr>
        <sz val="10"/>
        <color rgb="FF000000"/>
        <rFont val="Arial"/>
        <family val="2"/>
      </rPr>
      <t xml:space="preserve"> </t>
    </r>
  </si>
  <si>
    <t>Gains from investment property for further development</t>
  </si>
  <si>
    <t>Result from operating activities</t>
  </si>
  <si>
    <t>Financial assets - investments</t>
  </si>
  <si>
    <t>Financial assets - loans granted</t>
  </si>
  <si>
    <t>Total revenues from ordinary activities</t>
  </si>
  <si>
    <t>Amortization, depreciation and impairment of net reversals</t>
  </si>
  <si>
    <t>Total expenses from ordinary activities</t>
  </si>
  <si>
    <t>Net gain on disposal of investments</t>
  </si>
  <si>
    <t>Commissions for brokerage real estate - residential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</si>
</sst>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206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8.5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/>
    <xf numFmtId="15" fontId="4" fillId="0" borderId="1" xfId="0" applyNumberFormat="1" applyFont="1" applyBorder="1" applyAlignment="1">
      <alignment horizontal="right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wrapText="1"/>
    </xf>
    <xf numFmtId="3" fontId="6" fillId="0" borderId="0" xfId="0" applyNumberFormat="1" applyFont="1" applyAlignment="1">
      <alignment horizontal="right" wrapText="1"/>
    </xf>
    <xf numFmtId="3" fontId="5" fillId="0" borderId="2" xfId="0" applyNumberFormat="1" applyFont="1" applyBorder="1" applyAlignment="1">
      <alignment wrapText="1"/>
    </xf>
    <xf numFmtId="3" fontId="5" fillId="0" borderId="0" xfId="0" applyNumberFormat="1" applyFont="1" applyAlignment="1">
      <alignment horizontal="right" wrapText="1"/>
    </xf>
    <xf numFmtId="3" fontId="3" fillId="0" borderId="0" xfId="0" applyNumberFormat="1" applyFont="1" applyAlignment="1">
      <alignment horizontal="right" wrapText="1"/>
    </xf>
    <xf numFmtId="3" fontId="4" fillId="0" borderId="2" xfId="0" applyNumberFormat="1" applyFont="1" applyBorder="1" applyAlignment="1">
      <alignment wrapText="1"/>
    </xf>
    <xf numFmtId="3" fontId="4" fillId="0" borderId="4" xfId="0" applyNumberFormat="1" applyFont="1" applyBorder="1" applyAlignment="1">
      <alignment wrapText="1"/>
    </xf>
    <xf numFmtId="3" fontId="6" fillId="0" borderId="0" xfId="0" applyNumberFormat="1" applyFont="1" applyAlignment="1">
      <alignment wrapText="1"/>
    </xf>
    <xf numFmtId="164" fontId="4" fillId="0" borderId="0" xfId="0" applyNumberFormat="1" applyFont="1" applyAlignment="1">
      <alignment wrapText="1"/>
    </xf>
    <xf numFmtId="164" fontId="3" fillId="0" borderId="0" xfId="0" applyNumberFormat="1" applyFont="1"/>
    <xf numFmtId="164" fontId="6" fillId="0" borderId="0" xfId="0" applyNumberFormat="1" applyFont="1" applyAlignment="1">
      <alignment horizontal="right" wrapText="1"/>
    </xf>
    <xf numFmtId="164" fontId="5" fillId="0" borderId="0" xfId="0" applyNumberFormat="1" applyFont="1" applyAlignment="1">
      <alignment horizontal="right" wrapText="1"/>
    </xf>
    <xf numFmtId="164" fontId="3" fillId="0" borderId="0" xfId="0" applyNumberFormat="1" applyFont="1" applyAlignment="1">
      <alignment horizontal="right" wrapText="1"/>
    </xf>
    <xf numFmtId="164" fontId="5" fillId="0" borderId="2" xfId="0" applyNumberFormat="1" applyFont="1" applyBorder="1" applyAlignment="1">
      <alignment wrapText="1"/>
    </xf>
    <xf numFmtId="164" fontId="5" fillId="0" borderId="1" xfId="0" applyNumberFormat="1" applyFont="1" applyBorder="1" applyAlignment="1">
      <alignment horizontal="right" wrapText="1"/>
    </xf>
    <xf numFmtId="164" fontId="4" fillId="0" borderId="0" xfId="0" applyNumberFormat="1" applyFont="1" applyAlignment="1">
      <alignment horizontal="right" wrapText="1"/>
    </xf>
    <xf numFmtId="0" fontId="4" fillId="0" borderId="0" xfId="0" applyFont="1" applyAlignment="1">
      <alignment wrapText="1"/>
    </xf>
    <xf numFmtId="3" fontId="3" fillId="0" borderId="0" xfId="0" applyNumberFormat="1" applyFont="1"/>
    <xf numFmtId="3" fontId="5" fillId="0" borderId="0" xfId="0" applyNumberFormat="1" applyFont="1" applyAlignment="1">
      <alignment wrapText="1"/>
    </xf>
    <xf numFmtId="164" fontId="5" fillId="0" borderId="3" xfId="0" applyNumberFormat="1" applyFont="1" applyBorder="1" applyAlignment="1">
      <alignment horizontal="right" wrapText="1"/>
    </xf>
    <xf numFmtId="3" fontId="4" fillId="0" borderId="0" xfId="0" applyNumberFormat="1" applyFont="1" applyAlignment="1">
      <alignment wrapText="1"/>
    </xf>
    <xf numFmtId="3" fontId="4" fillId="0" borderId="1" xfId="0" applyNumberFormat="1" applyFont="1" applyBorder="1" applyAlignment="1">
      <alignment wrapText="1"/>
    </xf>
    <xf numFmtId="0" fontId="3" fillId="0" borderId="0" xfId="0" applyFont="1" applyAlignment="1">
      <alignment horizontal="right" wrapText="1"/>
    </xf>
    <xf numFmtId="3" fontId="4" fillId="0" borderId="1" xfId="0" applyNumberFormat="1" applyFont="1" applyBorder="1" applyAlignment="1">
      <alignment horizontal="right" wrapText="1"/>
    </xf>
    <xf numFmtId="0" fontId="4" fillId="0" borderId="0" xfId="0" applyFont="1" applyAlignment="1">
      <alignment horizontal="right" wrapText="1"/>
    </xf>
    <xf numFmtId="3" fontId="7" fillId="0" borderId="0" xfId="0" applyNumberFormat="1" applyFont="1" applyAlignment="1">
      <alignment horizontal="right" wrapText="1"/>
    </xf>
    <xf numFmtId="41" fontId="5" fillId="0" borderId="3" xfId="0" applyNumberFormat="1" applyFont="1" applyBorder="1" applyAlignment="1">
      <alignment horizontal="right" wrapText="1"/>
    </xf>
    <xf numFmtId="41" fontId="3" fillId="0" borderId="0" xfId="1" applyNumberFormat="1" applyFont="1" applyAlignment="1"/>
    <xf numFmtId="41" fontId="5" fillId="0" borderId="0" xfId="0" applyNumberFormat="1" applyFont="1" applyAlignment="1">
      <alignment horizontal="right" wrapText="1"/>
    </xf>
    <xf numFmtId="41" fontId="5" fillId="0" borderId="2" xfId="0" applyNumberFormat="1" applyFont="1" applyBorder="1" applyAlignment="1">
      <alignment wrapText="1"/>
    </xf>
    <xf numFmtId="41" fontId="6" fillId="0" borderId="0" xfId="0" applyNumberFormat="1" applyFont="1" applyAlignment="1">
      <alignment horizontal="right" wrapText="1"/>
    </xf>
    <xf numFmtId="16" fontId="4" fillId="0" borderId="0" xfId="0" applyNumberFormat="1" applyFont="1" applyAlignment="1">
      <alignment horizontal="right" wrapText="1"/>
    </xf>
    <xf numFmtId="0" fontId="8" fillId="0" borderId="0" xfId="0" applyFont="1"/>
    <xf numFmtId="3" fontId="8" fillId="0" borderId="0" xfId="0" applyNumberFormat="1" applyFont="1"/>
    <xf numFmtId="164" fontId="4" fillId="0" borderId="3" xfId="0" applyNumberFormat="1" applyFont="1" applyBorder="1" applyAlignment="1">
      <alignment horizontal="right" wrapText="1"/>
    </xf>
    <xf numFmtId="3" fontId="5" fillId="0" borderId="0" xfId="0" applyNumberFormat="1" applyFont="1" applyBorder="1" applyAlignment="1">
      <alignment wrapText="1"/>
    </xf>
    <xf numFmtId="41" fontId="4" fillId="0" borderId="0" xfId="1" applyNumberFormat="1" applyFont="1" applyAlignment="1"/>
    <xf numFmtId="41" fontId="5" fillId="0" borderId="0" xfId="0" applyNumberFormat="1" applyFont="1" applyBorder="1" applyAlignment="1">
      <alignment wrapText="1"/>
    </xf>
    <xf numFmtId="41" fontId="3" fillId="0" borderId="0" xfId="1" applyNumberFormat="1" applyFont="1" applyBorder="1" applyAlignment="1"/>
    <xf numFmtId="41" fontId="6" fillId="0" borderId="0" xfId="0" applyNumberFormat="1" applyFont="1" applyBorder="1" applyAlignment="1">
      <alignment horizontal="right" wrapText="1"/>
    </xf>
    <xf numFmtId="41" fontId="5" fillId="0" borderId="3" xfId="0" applyNumberFormat="1" applyFont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D0199-C6F6-4711-A986-E1B2DB4B760E}">
  <dimension ref="B2:D63"/>
  <sheetViews>
    <sheetView topLeftCell="A36" zoomScale="165" workbookViewId="0">
      <selection activeCell="B4" sqref="B4"/>
    </sheetView>
  </sheetViews>
  <sheetFormatPr baseColWidth="10" defaultColWidth="8.83203125" defaultRowHeight="12" x14ac:dyDescent="0.15"/>
  <cols>
    <col min="1" max="1" width="8.83203125" style="2"/>
    <col min="2" max="2" width="33.83203125" style="2" customWidth="1"/>
    <col min="3" max="4" width="14" style="2" customWidth="1"/>
    <col min="5" max="16384" width="8.83203125" style="2"/>
  </cols>
  <sheetData>
    <row r="2" spans="2:4" x14ac:dyDescent="0.15">
      <c r="B2" s="1" t="s">
        <v>0</v>
      </c>
      <c r="C2" s="1"/>
    </row>
    <row r="3" spans="2:4" x14ac:dyDescent="0.15">
      <c r="B3" s="1" t="s">
        <v>1</v>
      </c>
      <c r="C3" s="1"/>
    </row>
    <row r="4" spans="2:4" x14ac:dyDescent="0.15">
      <c r="B4" s="1" t="s">
        <v>89</v>
      </c>
      <c r="C4" s="1"/>
    </row>
    <row r="5" spans="2:4" ht="13" thickBot="1" x14ac:dyDescent="0.2">
      <c r="B5" s="1"/>
      <c r="C5" s="3">
        <v>45657</v>
      </c>
      <c r="D5" s="3">
        <v>45291</v>
      </c>
    </row>
    <row r="6" spans="2:4" ht="14" thickTop="1" x14ac:dyDescent="0.15">
      <c r="B6" s="4" t="s">
        <v>2</v>
      </c>
      <c r="C6" s="4"/>
      <c r="D6" s="5"/>
    </row>
    <row r="7" spans="2:4" x14ac:dyDescent="0.15">
      <c r="B7" s="4"/>
      <c r="C7" s="4"/>
      <c r="D7" s="5"/>
    </row>
    <row r="8" spans="2:4" ht="13" x14ac:dyDescent="0.15">
      <c r="B8" s="4" t="s">
        <v>3</v>
      </c>
      <c r="C8" s="4"/>
      <c r="D8" s="6"/>
    </row>
    <row r="9" spans="2:4" ht="13" x14ac:dyDescent="0.15">
      <c r="B9" s="7" t="s">
        <v>82</v>
      </c>
      <c r="C9" s="8">
        <v>19256076</v>
      </c>
      <c r="D9" s="8">
        <v>19256076</v>
      </c>
    </row>
    <row r="10" spans="2:4" ht="13" x14ac:dyDescent="0.15">
      <c r="B10" s="7" t="s">
        <v>83</v>
      </c>
      <c r="C10" s="8">
        <v>17028345</v>
      </c>
      <c r="D10" s="8">
        <v>16967132</v>
      </c>
    </row>
    <row r="11" spans="2:4" ht="13" x14ac:dyDescent="0.15">
      <c r="B11" s="7" t="s">
        <v>84</v>
      </c>
      <c r="C11" s="8">
        <v>2840032458</v>
      </c>
      <c r="D11" s="8">
        <v>2710669855</v>
      </c>
    </row>
    <row r="12" spans="2:4" ht="13" x14ac:dyDescent="0.15">
      <c r="B12" s="7" t="s">
        <v>85</v>
      </c>
      <c r="C12" s="8">
        <v>1050560</v>
      </c>
      <c r="D12" s="8">
        <v>1868857</v>
      </c>
    </row>
    <row r="13" spans="2:4" ht="13" x14ac:dyDescent="0.15">
      <c r="B13" s="7" t="s">
        <v>86</v>
      </c>
      <c r="C13" s="8">
        <v>9469740</v>
      </c>
      <c r="D13" s="8">
        <v>8666072</v>
      </c>
    </row>
    <row r="14" spans="2:4" ht="13" x14ac:dyDescent="0.15">
      <c r="B14" s="7" t="s">
        <v>87</v>
      </c>
      <c r="C14" s="8">
        <v>52910435</v>
      </c>
      <c r="D14" s="8">
        <v>52595794</v>
      </c>
    </row>
    <row r="15" spans="2:4" ht="14" thickBot="1" x14ac:dyDescent="0.2">
      <c r="B15" s="7" t="s">
        <v>88</v>
      </c>
      <c r="C15" s="8">
        <v>30449504</v>
      </c>
      <c r="D15" s="8">
        <v>26955436</v>
      </c>
    </row>
    <row r="16" spans="2:4" ht="13" x14ac:dyDescent="0.15">
      <c r="B16" s="4" t="s">
        <v>6</v>
      </c>
      <c r="C16" s="12">
        <f>SUM(C9:C15)</f>
        <v>2970197118</v>
      </c>
      <c r="D16" s="12">
        <f>SUM(D9:D15)</f>
        <v>2836979222</v>
      </c>
    </row>
    <row r="17" spans="2:4" x14ac:dyDescent="0.15">
      <c r="B17" s="4"/>
      <c r="C17" s="4"/>
      <c r="D17" s="10"/>
    </row>
    <row r="18" spans="2:4" ht="13" x14ac:dyDescent="0.15">
      <c r="B18" s="4" t="s">
        <v>7</v>
      </c>
      <c r="C18" s="4"/>
      <c r="D18" s="5"/>
    </row>
    <row r="19" spans="2:4" ht="13" x14ac:dyDescent="0.15">
      <c r="B19" s="7" t="s">
        <v>90</v>
      </c>
      <c r="C19" s="8">
        <v>1041422317</v>
      </c>
      <c r="D19" s="8">
        <v>1002664774</v>
      </c>
    </row>
    <row r="20" spans="2:4" ht="13" x14ac:dyDescent="0.15">
      <c r="B20" s="7" t="s">
        <v>91</v>
      </c>
      <c r="C20" s="8">
        <v>179397428</v>
      </c>
      <c r="D20" s="8">
        <v>129869872</v>
      </c>
    </row>
    <row r="21" spans="2:4" ht="13" x14ac:dyDescent="0.15">
      <c r="B21" s="7" t="s">
        <v>92</v>
      </c>
      <c r="C21" s="8">
        <v>755891528</v>
      </c>
      <c r="D21" s="8">
        <v>489466746</v>
      </c>
    </row>
    <row r="22" spans="2:4" ht="13" x14ac:dyDescent="0.15">
      <c r="B22" s="7" t="s">
        <v>93</v>
      </c>
      <c r="C22" s="8">
        <v>103659750</v>
      </c>
      <c r="D22" s="8">
        <v>92833787</v>
      </c>
    </row>
    <row r="23" spans="2:4" ht="13" x14ac:dyDescent="0.15">
      <c r="B23" s="7" t="s">
        <v>94</v>
      </c>
      <c r="C23" s="8">
        <v>50136707</v>
      </c>
      <c r="D23" s="8">
        <v>14650932</v>
      </c>
    </row>
    <row r="24" spans="2:4" ht="14" thickBot="1" x14ac:dyDescent="0.2">
      <c r="B24" s="7" t="s">
        <v>95</v>
      </c>
      <c r="C24" s="8">
        <v>431829787</v>
      </c>
      <c r="D24" s="8">
        <v>420739095</v>
      </c>
    </row>
    <row r="25" spans="2:4" ht="14" thickBot="1" x14ac:dyDescent="0.2">
      <c r="B25" s="4" t="s">
        <v>12</v>
      </c>
      <c r="C25" s="12">
        <f>SUM(C19:C24)</f>
        <v>2562337517</v>
      </c>
      <c r="D25" s="12">
        <f>SUM(D19:D24)</f>
        <v>2150225206</v>
      </c>
    </row>
    <row r="26" spans="2:4" ht="13" x14ac:dyDescent="0.15">
      <c r="B26" s="4" t="s">
        <v>13</v>
      </c>
      <c r="C26" s="12">
        <f>C16+C25</f>
        <v>5532534635</v>
      </c>
      <c r="D26" s="12">
        <f>D16+D25</f>
        <v>4987204428</v>
      </c>
    </row>
    <row r="27" spans="2:4" x14ac:dyDescent="0.15">
      <c r="B27" s="7"/>
      <c r="C27" s="7"/>
      <c r="D27" s="11"/>
    </row>
    <row r="28" spans="2:4" ht="13" x14ac:dyDescent="0.15">
      <c r="B28" s="4" t="s">
        <v>14</v>
      </c>
      <c r="C28" s="4"/>
      <c r="D28" s="10"/>
    </row>
    <row r="29" spans="2:4" x14ac:dyDescent="0.15">
      <c r="B29" s="4"/>
      <c r="C29" s="4"/>
      <c r="D29" s="5"/>
    </row>
    <row r="30" spans="2:4" ht="13" x14ac:dyDescent="0.15">
      <c r="B30" s="4" t="s">
        <v>15</v>
      </c>
      <c r="C30" s="4"/>
      <c r="D30" s="5"/>
    </row>
    <row r="31" spans="2:4" ht="13" x14ac:dyDescent="0.15">
      <c r="B31" s="7" t="s">
        <v>96</v>
      </c>
      <c r="C31" s="8">
        <v>1105831013</v>
      </c>
      <c r="D31" s="8">
        <v>759530863</v>
      </c>
    </row>
    <row r="32" spans="2:4" ht="13" x14ac:dyDescent="0.15">
      <c r="B32" s="7" t="s">
        <v>17</v>
      </c>
      <c r="C32" s="8">
        <v>114833373</v>
      </c>
      <c r="D32" s="8">
        <v>91530821</v>
      </c>
    </row>
    <row r="33" spans="2:4" ht="13" x14ac:dyDescent="0.15">
      <c r="B33" s="7" t="s">
        <v>97</v>
      </c>
      <c r="C33" s="8">
        <v>32999007</v>
      </c>
      <c r="D33" s="8">
        <v>25713307</v>
      </c>
    </row>
    <row r="34" spans="2:4" ht="13" x14ac:dyDescent="0.15">
      <c r="B34" s="7" t="s">
        <v>18</v>
      </c>
      <c r="C34" s="8">
        <v>-14326329</v>
      </c>
      <c r="D34" s="8">
        <v>-3468115</v>
      </c>
    </row>
    <row r="35" spans="2:4" ht="13" x14ac:dyDescent="0.15">
      <c r="B35" s="7" t="s">
        <v>19</v>
      </c>
      <c r="C35" s="8">
        <v>13852860</v>
      </c>
      <c r="D35" s="8">
        <v>21140590</v>
      </c>
    </row>
    <row r="36" spans="2:4" ht="14" thickBot="1" x14ac:dyDescent="0.2">
      <c r="B36" s="7" t="s">
        <v>21</v>
      </c>
      <c r="C36" s="8">
        <v>1714502751</v>
      </c>
      <c r="D36" s="8">
        <v>1496291804</v>
      </c>
    </row>
    <row r="37" spans="2:4" ht="13" x14ac:dyDescent="0.15">
      <c r="B37" s="4" t="s">
        <v>22</v>
      </c>
      <c r="C37" s="9">
        <f>SUM(C31:C36)</f>
        <v>2967692675</v>
      </c>
      <c r="D37" s="9">
        <f>SUM(D31:D36)</f>
        <v>2390739270</v>
      </c>
    </row>
    <row r="38" spans="2:4" ht="14" thickBot="1" x14ac:dyDescent="0.2">
      <c r="B38" s="7" t="s">
        <v>23</v>
      </c>
      <c r="C38" s="8">
        <v>491413753</v>
      </c>
      <c r="D38" s="8">
        <v>472189276</v>
      </c>
    </row>
    <row r="39" spans="2:4" ht="13" x14ac:dyDescent="0.15">
      <c r="B39" s="4" t="s">
        <v>24</v>
      </c>
      <c r="C39" s="9">
        <f>C37+C38</f>
        <v>3459106428</v>
      </c>
      <c r="D39" s="9">
        <f>D37+D38</f>
        <v>2862928546</v>
      </c>
    </row>
    <row r="40" spans="2:4" x14ac:dyDescent="0.15">
      <c r="B40" s="7"/>
      <c r="C40" s="7"/>
      <c r="D40" s="8"/>
    </row>
    <row r="41" spans="2:4" ht="13" x14ac:dyDescent="0.15">
      <c r="B41" s="4" t="s">
        <v>25</v>
      </c>
      <c r="C41" s="4"/>
      <c r="D41" s="8"/>
    </row>
    <row r="42" spans="2:4" ht="13" x14ac:dyDescent="0.15">
      <c r="B42" s="7" t="s">
        <v>26</v>
      </c>
      <c r="C42" s="8">
        <v>927124475</v>
      </c>
      <c r="D42" s="8">
        <v>827819156</v>
      </c>
    </row>
    <row r="43" spans="2:4" ht="13" x14ac:dyDescent="0.15">
      <c r="B43" s="7" t="s">
        <v>27</v>
      </c>
      <c r="C43" s="8">
        <v>4979227</v>
      </c>
      <c r="D43" s="8">
        <v>82609273</v>
      </c>
    </row>
    <row r="44" spans="2:4" ht="13" x14ac:dyDescent="0.15">
      <c r="B44" s="7" t="s">
        <v>28</v>
      </c>
      <c r="C44" s="8">
        <v>1237930</v>
      </c>
      <c r="D44" s="8">
        <v>1944934</v>
      </c>
    </row>
    <row r="45" spans="2:4" ht="13" x14ac:dyDescent="0.15">
      <c r="B45" s="7" t="s">
        <v>29</v>
      </c>
      <c r="C45" s="8">
        <v>0</v>
      </c>
      <c r="D45" s="8">
        <v>2646947</v>
      </c>
    </row>
    <row r="46" spans="2:4" ht="14" thickBot="1" x14ac:dyDescent="0.2">
      <c r="B46" s="7" t="s">
        <v>30</v>
      </c>
      <c r="C46" s="8">
        <v>359215081</v>
      </c>
      <c r="D46" s="8">
        <v>321771977</v>
      </c>
    </row>
    <row r="47" spans="2:4" ht="13" x14ac:dyDescent="0.15">
      <c r="B47" s="4" t="s">
        <v>31</v>
      </c>
      <c r="C47" s="9">
        <f>SUM(C42:C46)</f>
        <v>1292556713</v>
      </c>
      <c r="D47" s="9">
        <f>SUM(D42:D46)</f>
        <v>1236792287</v>
      </c>
    </row>
    <row r="48" spans="2:4" x14ac:dyDescent="0.15">
      <c r="B48" s="4"/>
      <c r="C48" s="4"/>
      <c r="D48" s="14"/>
    </row>
    <row r="49" spans="2:4" ht="13" x14ac:dyDescent="0.15">
      <c r="B49" s="4" t="s">
        <v>32</v>
      </c>
      <c r="C49" s="4"/>
      <c r="D49" s="6"/>
    </row>
    <row r="50" spans="2:4" ht="13" x14ac:dyDescent="0.15">
      <c r="B50" s="7" t="s">
        <v>26</v>
      </c>
      <c r="C50" s="8">
        <v>95437126</v>
      </c>
      <c r="D50" s="8">
        <v>117201920</v>
      </c>
    </row>
    <row r="51" spans="2:4" ht="13" x14ac:dyDescent="0.15">
      <c r="B51" s="7" t="s">
        <v>27</v>
      </c>
      <c r="C51" s="8">
        <v>19950613</v>
      </c>
      <c r="D51" s="8">
        <v>38651</v>
      </c>
    </row>
    <row r="52" spans="2:4" ht="13" x14ac:dyDescent="0.15">
      <c r="B52" s="7" t="s">
        <v>33</v>
      </c>
      <c r="C52" s="8">
        <v>2417642</v>
      </c>
      <c r="D52" s="8">
        <v>274592</v>
      </c>
    </row>
    <row r="53" spans="2:4" ht="13" x14ac:dyDescent="0.15">
      <c r="B53" s="7" t="s">
        <v>28</v>
      </c>
      <c r="C53" s="8">
        <v>274514613</v>
      </c>
      <c r="D53" s="8">
        <v>354378291</v>
      </c>
    </row>
    <row r="54" spans="2:4" ht="13" x14ac:dyDescent="0.15">
      <c r="B54" s="7" t="s">
        <v>34</v>
      </c>
      <c r="C54" s="8">
        <v>24404422</v>
      </c>
      <c r="D54" s="8">
        <v>20734382</v>
      </c>
    </row>
    <row r="55" spans="2:4" ht="13" x14ac:dyDescent="0.15">
      <c r="B55" s="7" t="s">
        <v>35</v>
      </c>
      <c r="C55" s="8">
        <v>10460538</v>
      </c>
      <c r="D55" s="8">
        <v>5247540</v>
      </c>
    </row>
    <row r="56" spans="2:4" ht="14" thickBot="1" x14ac:dyDescent="0.2">
      <c r="B56" s="7" t="s">
        <v>36</v>
      </c>
      <c r="C56" s="8">
        <v>353686540</v>
      </c>
      <c r="D56" s="8">
        <v>389608219</v>
      </c>
    </row>
    <row r="57" spans="2:4" ht="14" thickBot="1" x14ac:dyDescent="0.2">
      <c r="B57" s="4" t="s">
        <v>37</v>
      </c>
      <c r="C57" s="12">
        <f>SUM(C50:C56)</f>
        <v>780871494</v>
      </c>
      <c r="D57" s="12">
        <f>SUM(D50:D56)</f>
        <v>887483595</v>
      </c>
    </row>
    <row r="58" spans="2:4" ht="15" thickTop="1" thickBot="1" x14ac:dyDescent="0.2">
      <c r="B58" s="4" t="s">
        <v>38</v>
      </c>
      <c r="C58" s="13">
        <f t="shared" ref="C58:D58" si="0">C57+C47</f>
        <v>2073428207</v>
      </c>
      <c r="D58" s="13">
        <f>D57+D47</f>
        <v>2124275882</v>
      </c>
    </row>
    <row r="59" spans="2:4" ht="14" thickTop="1" x14ac:dyDescent="0.15">
      <c r="B59" s="4" t="s">
        <v>39</v>
      </c>
      <c r="C59" s="13">
        <f t="shared" ref="C59:D59" si="1">C58+C39</f>
        <v>5532534635</v>
      </c>
      <c r="D59" s="13">
        <f t="shared" si="1"/>
        <v>4987204428</v>
      </c>
    </row>
    <row r="60" spans="2:4" x14ac:dyDescent="0.15">
      <c r="B60" s="39" t="s">
        <v>67</v>
      </c>
      <c r="C60" s="40">
        <f>C59-C26</f>
        <v>0</v>
      </c>
      <c r="D60" s="40">
        <f>D59-D26</f>
        <v>0</v>
      </c>
    </row>
    <row r="61" spans="2:4" x14ac:dyDescent="0.15">
      <c r="D61" s="24"/>
    </row>
    <row r="62" spans="2:4" x14ac:dyDescent="0.15">
      <c r="D62" s="24"/>
    </row>
    <row r="63" spans="2:4" x14ac:dyDescent="0.15">
      <c r="D63" s="2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22F9B-E8FD-40A5-A065-815259A1A2BD}">
  <dimension ref="B2:D55"/>
  <sheetViews>
    <sheetView topLeftCell="A25" zoomScale="176" workbookViewId="0">
      <selection activeCell="C10" sqref="C10:D10"/>
    </sheetView>
  </sheetViews>
  <sheetFormatPr baseColWidth="10" defaultColWidth="8.83203125" defaultRowHeight="12" x14ac:dyDescent="0.15"/>
  <cols>
    <col min="1" max="1" width="8.83203125" style="2"/>
    <col min="2" max="2" width="40.1640625" style="2" customWidth="1"/>
    <col min="3" max="4" width="11.6640625" style="2" customWidth="1"/>
    <col min="5" max="16384" width="8.83203125" style="2"/>
  </cols>
  <sheetData>
    <row r="2" spans="2:4" x14ac:dyDescent="0.15">
      <c r="B2" s="1" t="s">
        <v>0</v>
      </c>
    </row>
    <row r="3" spans="2:4" x14ac:dyDescent="0.15">
      <c r="B3" s="1" t="s">
        <v>40</v>
      </c>
    </row>
    <row r="4" spans="2:4" x14ac:dyDescent="0.15">
      <c r="B4" s="1" t="s">
        <v>89</v>
      </c>
    </row>
    <row r="5" spans="2:4" ht="13" thickBot="1" x14ac:dyDescent="0.2">
      <c r="B5" s="7"/>
      <c r="C5" s="3">
        <v>45657</v>
      </c>
      <c r="D5" s="3">
        <v>45291</v>
      </c>
    </row>
    <row r="6" spans="2:4" ht="13" thickTop="1" x14ac:dyDescent="0.15">
      <c r="B6" s="7"/>
      <c r="C6" s="6"/>
      <c r="D6" s="6"/>
    </row>
    <row r="7" spans="2:4" ht="13" x14ac:dyDescent="0.15">
      <c r="B7" s="7" t="s">
        <v>41</v>
      </c>
      <c r="C7" s="19">
        <v>1141909097</v>
      </c>
      <c r="D7" s="19">
        <v>1130393968</v>
      </c>
    </row>
    <row r="8" spans="2:4" ht="13" x14ac:dyDescent="0.15">
      <c r="B8" s="7" t="s">
        <v>42</v>
      </c>
      <c r="C8" s="19">
        <v>-784795232</v>
      </c>
      <c r="D8" s="19">
        <v>-802740979</v>
      </c>
    </row>
    <row r="9" spans="2:4" ht="13" x14ac:dyDescent="0.15">
      <c r="B9" s="7" t="s">
        <v>98</v>
      </c>
      <c r="C9" s="19">
        <v>-13328691</v>
      </c>
      <c r="D9" s="19">
        <v>-12124094</v>
      </c>
    </row>
    <row r="10" spans="2:4" ht="13" x14ac:dyDescent="0.15">
      <c r="B10" s="7" t="s">
        <v>107</v>
      </c>
      <c r="C10" s="19">
        <v>-13658244</v>
      </c>
      <c r="D10" s="19">
        <v>-10909683</v>
      </c>
    </row>
    <row r="11" spans="2:4" ht="14" thickBot="1" x14ac:dyDescent="0.2">
      <c r="B11" s="4" t="s">
        <v>43</v>
      </c>
      <c r="C11" s="26">
        <v>330126930</v>
      </c>
      <c r="D11" s="26">
        <v>304619212</v>
      </c>
    </row>
    <row r="12" spans="2:4" x14ac:dyDescent="0.15">
      <c r="C12" s="15"/>
      <c r="D12" s="15"/>
    </row>
    <row r="13" spans="2:4" x14ac:dyDescent="0.15">
      <c r="B13" s="4"/>
      <c r="C13" s="17"/>
      <c r="D13" s="17"/>
    </row>
    <row r="14" spans="2:4" ht="13" x14ac:dyDescent="0.15">
      <c r="B14" s="7" t="s">
        <v>44</v>
      </c>
      <c r="C14" s="19">
        <v>57995556</v>
      </c>
      <c r="D14" s="19">
        <v>20444086</v>
      </c>
    </row>
    <row r="15" spans="2:4" ht="13" x14ac:dyDescent="0.15">
      <c r="B15" s="7" t="s">
        <v>45</v>
      </c>
      <c r="C15" s="19">
        <v>59642408</v>
      </c>
      <c r="D15" s="19">
        <v>180211310</v>
      </c>
    </row>
    <row r="16" spans="2:4" ht="13" x14ac:dyDescent="0.15">
      <c r="B16" s="7" t="s">
        <v>99</v>
      </c>
      <c r="C16" s="19">
        <v>16604838</v>
      </c>
      <c r="D16" s="19">
        <v>59976400</v>
      </c>
    </row>
    <row r="17" spans="2:4" ht="14" thickBot="1" x14ac:dyDescent="0.2">
      <c r="B17" s="4" t="s">
        <v>46</v>
      </c>
      <c r="C17" s="26">
        <f>SUM(C14:C16)</f>
        <v>134242802</v>
      </c>
      <c r="D17" s="26">
        <f>SUM(D14:D16)</f>
        <v>260631796</v>
      </c>
    </row>
    <row r="18" spans="2:4" x14ac:dyDescent="0.15">
      <c r="B18" s="7"/>
      <c r="C18" s="17"/>
      <c r="D18" s="17"/>
    </row>
    <row r="19" spans="2:4" ht="13" x14ac:dyDescent="0.15">
      <c r="B19" s="7" t="s">
        <v>47</v>
      </c>
      <c r="C19" s="19">
        <v>116208216</v>
      </c>
      <c r="D19" s="19">
        <v>98073783</v>
      </c>
    </row>
    <row r="20" spans="2:4" ht="13" x14ac:dyDescent="0.15">
      <c r="B20" s="7" t="s">
        <v>48</v>
      </c>
      <c r="C20" s="19">
        <v>35239270</v>
      </c>
      <c r="D20" s="19">
        <v>30280868</v>
      </c>
    </row>
    <row r="21" spans="2:4" ht="13" x14ac:dyDescent="0.15">
      <c r="B21" s="7" t="s">
        <v>49</v>
      </c>
      <c r="C21" s="19">
        <v>-35239270</v>
      </c>
      <c r="D21" s="19">
        <v>-30280868</v>
      </c>
    </row>
    <row r="22" spans="2:4" ht="13" x14ac:dyDescent="0.15">
      <c r="B22" s="7" t="s">
        <v>50</v>
      </c>
      <c r="C22" s="19">
        <v>-8719045</v>
      </c>
      <c r="D22" s="19">
        <v>-11452425</v>
      </c>
    </row>
    <row r="23" spans="2:4" ht="13" x14ac:dyDescent="0.15">
      <c r="B23" s="7" t="s">
        <v>52</v>
      </c>
      <c r="C23" s="19">
        <v>-4577216</v>
      </c>
      <c r="D23" s="19">
        <v>-4067347</v>
      </c>
    </row>
    <row r="24" spans="2:4" ht="14" thickBot="1" x14ac:dyDescent="0.2">
      <c r="B24" s="4" t="s">
        <v>51</v>
      </c>
      <c r="C24" s="41">
        <v>102911955</v>
      </c>
      <c r="D24" s="41">
        <v>82554011</v>
      </c>
    </row>
    <row r="25" spans="2:4" x14ac:dyDescent="0.15">
      <c r="B25" s="4"/>
      <c r="C25" s="17"/>
      <c r="D25" s="17"/>
    </row>
    <row r="27" spans="2:4" ht="12" customHeight="1" x14ac:dyDescent="0.15">
      <c r="B27" s="7" t="s">
        <v>53</v>
      </c>
      <c r="C27" s="19">
        <v>-74166329</v>
      </c>
      <c r="D27" s="19">
        <v>-79296800</v>
      </c>
    </row>
    <row r="28" spans="2:4" ht="12.5" customHeight="1" x14ac:dyDescent="0.15">
      <c r="B28" s="7" t="s">
        <v>54</v>
      </c>
      <c r="C28" s="19">
        <v>-18289356</v>
      </c>
      <c r="D28" s="19">
        <v>-14665945</v>
      </c>
    </row>
    <row r="29" spans="2:4" ht="13" x14ac:dyDescent="0.15">
      <c r="B29" s="7" t="s">
        <v>55</v>
      </c>
      <c r="C29" s="19">
        <v>-3271207</v>
      </c>
      <c r="D29" s="19">
        <v>5888494</v>
      </c>
    </row>
    <row r="30" spans="2:4" ht="13" x14ac:dyDescent="0.15">
      <c r="B30" s="7" t="s">
        <v>56</v>
      </c>
      <c r="C30" s="19">
        <v>10131636</v>
      </c>
      <c r="D30" s="19">
        <v>4686698</v>
      </c>
    </row>
    <row r="31" spans="2:4" ht="14" thickBot="1" x14ac:dyDescent="0.2">
      <c r="B31" s="4" t="s">
        <v>100</v>
      </c>
      <c r="C31" s="41">
        <v>481686431</v>
      </c>
      <c r="D31" s="41">
        <v>564417466</v>
      </c>
    </row>
    <row r="32" spans="2:4" x14ac:dyDescent="0.15">
      <c r="B32" s="4"/>
      <c r="C32" s="18"/>
      <c r="D32" s="18"/>
    </row>
    <row r="33" spans="2:4" ht="13" x14ac:dyDescent="0.15">
      <c r="B33" s="7" t="s">
        <v>58</v>
      </c>
      <c r="C33" s="19">
        <v>17982642</v>
      </c>
      <c r="D33" s="19">
        <v>26840583</v>
      </c>
    </row>
    <row r="34" spans="2:4" ht="14" thickBot="1" x14ac:dyDescent="0.2">
      <c r="B34" s="7" t="s">
        <v>59</v>
      </c>
      <c r="C34" s="19">
        <v>-69722869</v>
      </c>
      <c r="D34" s="19">
        <v>-64832799</v>
      </c>
    </row>
    <row r="35" spans="2:4" ht="13" x14ac:dyDescent="0.15">
      <c r="B35" s="4" t="s">
        <v>60</v>
      </c>
      <c r="C35" s="20">
        <f>C33+C34</f>
        <v>-51740227</v>
      </c>
      <c r="D35" s="20">
        <f>D33+D34</f>
        <v>-37992216</v>
      </c>
    </row>
    <row r="36" spans="2:4" x14ac:dyDescent="0.15">
      <c r="B36" s="7"/>
      <c r="C36" s="16"/>
      <c r="D36" s="16"/>
    </row>
    <row r="37" spans="2:4" ht="13" x14ac:dyDescent="0.15">
      <c r="B37" s="7" t="s">
        <v>61</v>
      </c>
      <c r="C37" s="19">
        <v>803268</v>
      </c>
      <c r="D37" s="19">
        <v>5296195</v>
      </c>
    </row>
    <row r="38" spans="2:4" x14ac:dyDescent="0.15">
      <c r="B38" s="4"/>
      <c r="C38" s="18"/>
      <c r="D38" s="18"/>
    </row>
    <row r="39" spans="2:4" ht="13" x14ac:dyDescent="0.15">
      <c r="B39" s="4" t="s">
        <v>62</v>
      </c>
      <c r="C39" s="22">
        <v>430749472</v>
      </c>
      <c r="D39" s="22">
        <v>531721445</v>
      </c>
    </row>
    <row r="40" spans="2:4" x14ac:dyDescent="0.15">
      <c r="B40" s="4"/>
      <c r="C40" s="18"/>
      <c r="D40" s="18"/>
    </row>
    <row r="41" spans="2:4" ht="13" x14ac:dyDescent="0.15">
      <c r="B41" s="7" t="s">
        <v>63</v>
      </c>
      <c r="C41" s="19">
        <v>-58123920</v>
      </c>
      <c r="D41" s="19">
        <v>-82102915</v>
      </c>
    </row>
    <row r="42" spans="2:4" x14ac:dyDescent="0.15">
      <c r="B42" s="4"/>
      <c r="C42" s="16"/>
      <c r="D42" s="16"/>
    </row>
    <row r="43" spans="2:4" ht="14" thickBot="1" x14ac:dyDescent="0.2">
      <c r="B43" s="4" t="s">
        <v>64</v>
      </c>
      <c r="C43" s="21">
        <v>372625552</v>
      </c>
      <c r="D43" s="21">
        <v>449618530</v>
      </c>
    </row>
    <row r="44" spans="2:4" ht="13" thickTop="1" x14ac:dyDescent="0.15">
      <c r="B44" s="4"/>
      <c r="C44" s="22"/>
      <c r="D44" s="22"/>
    </row>
    <row r="45" spans="2:4" ht="14" thickBot="1" x14ac:dyDescent="0.2">
      <c r="B45" s="4" t="s">
        <v>65</v>
      </c>
      <c r="C45" s="21">
        <f>C43</f>
        <v>372625552</v>
      </c>
      <c r="D45" s="21">
        <f t="shared" ref="D45" si="0">D43</f>
        <v>449618530</v>
      </c>
    </row>
    <row r="46" spans="2:4" ht="13" thickTop="1" x14ac:dyDescent="0.15">
      <c r="B46" s="4"/>
      <c r="C46" s="5"/>
      <c r="D46" s="5"/>
    </row>
    <row r="47" spans="2:4" x14ac:dyDescent="0.15">
      <c r="B47" s="23"/>
      <c r="C47" s="23"/>
      <c r="D47" s="23"/>
    </row>
    <row r="48" spans="2:4" x14ac:dyDescent="0.15">
      <c r="B48" s="7"/>
      <c r="C48" s="8"/>
      <c r="D48" s="8"/>
    </row>
    <row r="49" spans="2:4" ht="12" customHeight="1" x14ac:dyDescent="0.15">
      <c r="B49" s="7"/>
      <c r="C49" s="8"/>
      <c r="D49" s="8"/>
    </row>
    <row r="50" spans="2:4" x14ac:dyDescent="0.15">
      <c r="B50" s="23"/>
      <c r="C50" s="23"/>
      <c r="D50" s="23"/>
    </row>
    <row r="51" spans="2:4" x14ac:dyDescent="0.15">
      <c r="B51" s="7"/>
      <c r="C51" s="8"/>
      <c r="D51" s="8"/>
    </row>
    <row r="52" spans="2:4" ht="12" customHeight="1" x14ac:dyDescent="0.15">
      <c r="B52" s="7"/>
      <c r="C52" s="8"/>
      <c r="D52" s="8"/>
    </row>
    <row r="53" spans="2:4" x14ac:dyDescent="0.15">
      <c r="B53" s="7"/>
      <c r="C53" s="6"/>
      <c r="D53" s="6"/>
    </row>
    <row r="54" spans="2:4" x14ac:dyDescent="0.15">
      <c r="B54" s="7"/>
      <c r="C54" s="6"/>
      <c r="D54" s="6"/>
    </row>
    <row r="55" spans="2:4" x14ac:dyDescent="0.15">
      <c r="B55" s="7"/>
      <c r="C55" s="6"/>
      <c r="D55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32105-B83C-8C48-B8E9-CB2145A7F9FE}">
  <dimension ref="B2:G50"/>
  <sheetViews>
    <sheetView topLeftCell="A32" zoomScale="200" workbookViewId="0">
      <selection activeCell="C6" sqref="C6:D6"/>
    </sheetView>
  </sheetViews>
  <sheetFormatPr baseColWidth="10" defaultColWidth="8.83203125" defaultRowHeight="12" x14ac:dyDescent="0.15"/>
  <cols>
    <col min="1" max="1" width="8.83203125" style="2"/>
    <col min="2" max="2" width="34.1640625" style="2" customWidth="1"/>
    <col min="3" max="3" width="13.1640625" style="2" customWidth="1"/>
    <col min="4" max="4" width="12.33203125" style="2" customWidth="1"/>
    <col min="5" max="5" width="9.83203125" style="2" bestFit="1" customWidth="1"/>
    <col min="6" max="16384" width="8.83203125" style="2"/>
  </cols>
  <sheetData>
    <row r="2" spans="2:7" x14ac:dyDescent="0.15">
      <c r="B2" s="1" t="s">
        <v>0</v>
      </c>
      <c r="C2" s="1"/>
    </row>
    <row r="3" spans="2:7" x14ac:dyDescent="0.15">
      <c r="B3" s="1" t="s">
        <v>74</v>
      </c>
      <c r="C3" s="1"/>
    </row>
    <row r="4" spans="2:7" x14ac:dyDescent="0.15">
      <c r="B4" s="1" t="s">
        <v>89</v>
      </c>
      <c r="C4" s="1"/>
    </row>
    <row r="6" spans="2:7" ht="14" thickBot="1" x14ac:dyDescent="0.2">
      <c r="B6" s="4" t="s">
        <v>73</v>
      </c>
      <c r="C6" s="3">
        <v>45657</v>
      </c>
      <c r="D6" s="3">
        <v>45291</v>
      </c>
    </row>
    <row r="7" spans="2:7" ht="14" thickTop="1" x14ac:dyDescent="0.15">
      <c r="B7" s="4" t="s">
        <v>2</v>
      </c>
      <c r="C7" s="4"/>
      <c r="D7" s="5"/>
    </row>
    <row r="8" spans="2:7" ht="13" x14ac:dyDescent="0.15">
      <c r="B8" s="4" t="s">
        <v>3</v>
      </c>
      <c r="C8" s="4"/>
      <c r="D8" s="6"/>
    </row>
    <row r="9" spans="2:7" ht="13" x14ac:dyDescent="0.15">
      <c r="B9" s="7" t="s">
        <v>4</v>
      </c>
      <c r="C9" s="32">
        <v>84358</v>
      </c>
      <c r="D9" s="32">
        <v>73436</v>
      </c>
      <c r="G9" s="24"/>
    </row>
    <row r="10" spans="2:7" ht="13" x14ac:dyDescent="0.15">
      <c r="B10" s="7" t="s">
        <v>5</v>
      </c>
      <c r="C10" s="32">
        <v>9833</v>
      </c>
      <c r="D10" s="32">
        <v>245783</v>
      </c>
      <c r="G10" s="24"/>
    </row>
    <row r="11" spans="2:7" ht="13" x14ac:dyDescent="0.15">
      <c r="B11" s="7" t="s">
        <v>101</v>
      </c>
      <c r="C11" s="32">
        <v>453163204</v>
      </c>
      <c r="D11" s="32">
        <v>426552763</v>
      </c>
      <c r="G11" s="24"/>
    </row>
    <row r="12" spans="2:7" ht="13" x14ac:dyDescent="0.15">
      <c r="B12" s="7" t="s">
        <v>102</v>
      </c>
      <c r="C12" s="32">
        <v>744649715</v>
      </c>
      <c r="D12" s="32">
        <v>582735536</v>
      </c>
      <c r="G12" s="24"/>
    </row>
    <row r="13" spans="2:7" ht="13" x14ac:dyDescent="0.15">
      <c r="B13" s="7" t="s">
        <v>72</v>
      </c>
      <c r="C13" s="32">
        <v>88253</v>
      </c>
      <c r="D13" s="32">
        <v>2020616</v>
      </c>
      <c r="G13" s="24"/>
    </row>
    <row r="14" spans="2:7" ht="14" thickBot="1" x14ac:dyDescent="0.2">
      <c r="B14" s="7" t="s">
        <v>66</v>
      </c>
      <c r="C14" s="32">
        <v>63450850</v>
      </c>
      <c r="D14" s="32">
        <v>25192154</v>
      </c>
      <c r="G14" s="24"/>
    </row>
    <row r="15" spans="2:7" ht="13" x14ac:dyDescent="0.15">
      <c r="B15" s="4" t="s">
        <v>6</v>
      </c>
      <c r="C15" s="9">
        <f>SUM(C9:C14)</f>
        <v>1261446213</v>
      </c>
      <c r="D15" s="9">
        <f>SUM(D9:D14)</f>
        <v>1036820288</v>
      </c>
    </row>
    <row r="17" spans="2:7" ht="13" x14ac:dyDescent="0.15">
      <c r="B17" s="4" t="s">
        <v>7</v>
      </c>
      <c r="C17" s="4"/>
      <c r="D17" s="5"/>
    </row>
    <row r="18" spans="2:7" ht="13" x14ac:dyDescent="0.15">
      <c r="B18" s="7" t="s">
        <v>8</v>
      </c>
      <c r="C18" s="32">
        <v>59855430</v>
      </c>
      <c r="D18" s="32">
        <v>50800423</v>
      </c>
      <c r="G18" s="24"/>
    </row>
    <row r="19" spans="2:7" ht="13" x14ac:dyDescent="0.15">
      <c r="B19" s="7" t="s">
        <v>9</v>
      </c>
      <c r="C19" s="32">
        <v>139648069</v>
      </c>
      <c r="D19" s="32">
        <v>130315249</v>
      </c>
      <c r="G19" s="24"/>
    </row>
    <row r="20" spans="2:7" ht="13" x14ac:dyDescent="0.15">
      <c r="B20" s="7" t="s">
        <v>10</v>
      </c>
      <c r="C20" s="32">
        <v>17703252</v>
      </c>
      <c r="D20" s="32">
        <v>316022</v>
      </c>
      <c r="G20" s="24"/>
    </row>
    <row r="21" spans="2:7" ht="13" x14ac:dyDescent="0.15">
      <c r="B21" s="7" t="s">
        <v>102</v>
      </c>
      <c r="C21" s="32">
        <v>43495913</v>
      </c>
      <c r="D21" s="32">
        <v>126216672</v>
      </c>
      <c r="G21" s="24"/>
    </row>
    <row r="22" spans="2:7" ht="14" thickBot="1" x14ac:dyDescent="0.2">
      <c r="B22" s="7" t="s">
        <v>11</v>
      </c>
      <c r="C22" s="32">
        <v>141783900</v>
      </c>
      <c r="D22" s="32">
        <v>36741303</v>
      </c>
      <c r="G22" s="24"/>
    </row>
    <row r="23" spans="2:7" ht="13" x14ac:dyDescent="0.15">
      <c r="B23" s="4" t="s">
        <v>12</v>
      </c>
      <c r="C23" s="9">
        <f>SUM(C18:C22)</f>
        <v>402486564</v>
      </c>
      <c r="D23" s="9">
        <f>SUM(D18:D22)</f>
        <v>344389669</v>
      </c>
    </row>
    <row r="24" spans="2:7" ht="13" x14ac:dyDescent="0.15">
      <c r="B24" s="4"/>
      <c r="C24" s="4"/>
      <c r="D24" s="31" t="s">
        <v>71</v>
      </c>
    </row>
    <row r="25" spans="2:7" ht="14" thickBot="1" x14ac:dyDescent="0.2">
      <c r="B25" s="4" t="s">
        <v>13</v>
      </c>
      <c r="C25" s="30">
        <f>C23+C15</f>
        <v>1663932777</v>
      </c>
      <c r="D25" s="30">
        <f>D23+D15</f>
        <v>1381209957</v>
      </c>
    </row>
    <row r="26" spans="2:7" ht="13" thickTop="1" x14ac:dyDescent="0.15">
      <c r="B26" s="7"/>
      <c r="C26" s="7"/>
      <c r="D26" s="29"/>
    </row>
    <row r="27" spans="2:7" ht="13" x14ac:dyDescent="0.15">
      <c r="B27" s="4" t="s">
        <v>14</v>
      </c>
      <c r="C27" s="4"/>
      <c r="D27" s="5"/>
    </row>
    <row r="28" spans="2:7" ht="13" x14ac:dyDescent="0.15">
      <c r="B28" s="4" t="s">
        <v>15</v>
      </c>
      <c r="C28" s="4"/>
      <c r="D28" s="5"/>
    </row>
    <row r="29" spans="2:7" ht="13" x14ac:dyDescent="0.15">
      <c r="B29" s="7" t="s">
        <v>16</v>
      </c>
      <c r="C29" s="32">
        <v>1105831013</v>
      </c>
      <c r="D29" s="32">
        <v>759530863</v>
      </c>
    </row>
    <row r="30" spans="2:7" ht="13" x14ac:dyDescent="0.15">
      <c r="B30" s="7" t="s">
        <v>17</v>
      </c>
      <c r="C30" s="32">
        <v>114833373</v>
      </c>
      <c r="D30" s="32">
        <v>91530821</v>
      </c>
      <c r="G30" s="24"/>
    </row>
    <row r="31" spans="2:7" ht="13" x14ac:dyDescent="0.15">
      <c r="B31" s="7" t="s">
        <v>18</v>
      </c>
      <c r="C31" s="32">
        <v>-14326329</v>
      </c>
      <c r="D31" s="32">
        <v>-3468115</v>
      </c>
      <c r="G31" s="24"/>
    </row>
    <row r="32" spans="2:7" ht="13" x14ac:dyDescent="0.15">
      <c r="B32" s="7" t="s">
        <v>19</v>
      </c>
      <c r="C32" s="32">
        <v>13852860</v>
      </c>
      <c r="D32" s="32">
        <v>21140590</v>
      </c>
      <c r="G32" s="24"/>
    </row>
    <row r="33" spans="2:7" ht="13" x14ac:dyDescent="0.15">
      <c r="B33" s="7" t="s">
        <v>20</v>
      </c>
      <c r="C33" s="32">
        <v>31335174</v>
      </c>
      <c r="D33" s="32">
        <v>25028088</v>
      </c>
      <c r="G33" s="24"/>
    </row>
    <row r="34" spans="2:7" ht="14" thickBot="1" x14ac:dyDescent="0.2">
      <c r="B34" s="7" t="s">
        <v>21</v>
      </c>
      <c r="C34" s="32">
        <v>180873202</v>
      </c>
      <c r="D34" s="32">
        <v>159003580</v>
      </c>
      <c r="G34" s="24"/>
    </row>
    <row r="35" spans="2:7" ht="13" x14ac:dyDescent="0.15">
      <c r="B35" s="4" t="s">
        <v>24</v>
      </c>
      <c r="C35" s="9">
        <f>SUM(C29:C34)</f>
        <v>1432399293</v>
      </c>
      <c r="D35" s="9">
        <f>SUM(D29:D34)</f>
        <v>1052765827</v>
      </c>
      <c r="G35" s="24"/>
    </row>
    <row r="36" spans="2:7" x14ac:dyDescent="0.15">
      <c r="D36" s="25"/>
      <c r="E36" s="24"/>
    </row>
    <row r="37" spans="2:7" ht="13" x14ac:dyDescent="0.15">
      <c r="B37" s="4" t="s">
        <v>25</v>
      </c>
      <c r="C37" s="4"/>
      <c r="D37" s="5"/>
    </row>
    <row r="38" spans="2:7" ht="14" thickBot="1" x14ac:dyDescent="0.2">
      <c r="B38" s="7" t="s">
        <v>70</v>
      </c>
      <c r="C38" s="32">
        <v>359393</v>
      </c>
      <c r="D38" s="32">
        <v>470194</v>
      </c>
    </row>
    <row r="39" spans="2:7" ht="13" x14ac:dyDescent="0.15">
      <c r="B39" s="4" t="s">
        <v>31</v>
      </c>
      <c r="C39" s="9">
        <f>SUM(C38:C38)</f>
        <v>359393</v>
      </c>
      <c r="D39" s="9">
        <f>SUM(D38:D38)</f>
        <v>470194</v>
      </c>
    </row>
    <row r="40" spans="2:7" x14ac:dyDescent="0.15">
      <c r="B40" s="4"/>
      <c r="C40" s="42"/>
      <c r="D40" s="42"/>
    </row>
    <row r="41" spans="2:7" ht="13" x14ac:dyDescent="0.15">
      <c r="B41" s="4" t="s">
        <v>32</v>
      </c>
      <c r="C41" s="4"/>
      <c r="D41" s="5"/>
    </row>
    <row r="42" spans="2:7" ht="13" x14ac:dyDescent="0.15">
      <c r="B42" s="7" t="s">
        <v>69</v>
      </c>
      <c r="C42" s="32">
        <v>1019069</v>
      </c>
      <c r="D42" s="32">
        <v>271276</v>
      </c>
    </row>
    <row r="43" spans="2:7" ht="13" x14ac:dyDescent="0.15">
      <c r="B43" s="7" t="s">
        <v>68</v>
      </c>
      <c r="C43" s="32">
        <v>221243577</v>
      </c>
      <c r="D43" s="32">
        <v>327612848</v>
      </c>
    </row>
    <row r="44" spans="2:7" ht="14" thickBot="1" x14ac:dyDescent="0.2">
      <c r="B44" s="7" t="s">
        <v>35</v>
      </c>
      <c r="C44" s="32">
        <v>8911445</v>
      </c>
      <c r="D44" s="32">
        <v>89812</v>
      </c>
    </row>
    <row r="45" spans="2:7" ht="14" thickTop="1" x14ac:dyDescent="0.15">
      <c r="B45" s="4" t="s">
        <v>37</v>
      </c>
      <c r="C45" s="13">
        <f>SUM(C42:C44)</f>
        <v>231174091</v>
      </c>
      <c r="D45" s="13">
        <f>SUM(D42:D44)</f>
        <v>327973936</v>
      </c>
    </row>
    <row r="46" spans="2:7" ht="13" thickBot="1" x14ac:dyDescent="0.2">
      <c r="D46" s="28"/>
    </row>
    <row r="47" spans="2:7" ht="14" thickTop="1" x14ac:dyDescent="0.15">
      <c r="B47" s="4" t="s">
        <v>38</v>
      </c>
      <c r="C47" s="13">
        <f>C45+C39</f>
        <v>231533484</v>
      </c>
      <c r="D47" s="13">
        <f>D45+D39</f>
        <v>328444130</v>
      </c>
    </row>
    <row r="48" spans="2:7" x14ac:dyDescent="0.15">
      <c r="D48" s="27"/>
    </row>
    <row r="49" spans="2:4" ht="13" x14ac:dyDescent="0.15">
      <c r="B49" s="4" t="s">
        <v>39</v>
      </c>
      <c r="C49" s="25">
        <f>C47+C35</f>
        <v>1663932777</v>
      </c>
      <c r="D49" s="25">
        <f>D47+D35</f>
        <v>1381209957</v>
      </c>
    </row>
    <row r="50" spans="2:4" x14ac:dyDescent="0.15">
      <c r="C50" s="24">
        <f>C49-C25</f>
        <v>0</v>
      </c>
      <c r="D50" s="24">
        <f>D49-D25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DFFE1-13D3-3F4F-BBFF-278B75FF2103}">
  <dimension ref="B2:D31"/>
  <sheetViews>
    <sheetView tabSelected="1" topLeftCell="A5" zoomScale="164" workbookViewId="0">
      <selection activeCell="C20" sqref="C20"/>
    </sheetView>
  </sheetViews>
  <sheetFormatPr baseColWidth="10" defaultColWidth="8.83203125" defaultRowHeight="12" x14ac:dyDescent="0.15"/>
  <cols>
    <col min="1" max="1" width="8.83203125" style="2"/>
    <col min="2" max="2" width="44" style="2" customWidth="1"/>
    <col min="3" max="3" width="15.5" style="2" customWidth="1"/>
    <col min="4" max="4" width="16.83203125" style="2" customWidth="1"/>
    <col min="5" max="16384" width="8.83203125" style="2"/>
  </cols>
  <sheetData>
    <row r="2" spans="2:4" x14ac:dyDescent="0.15">
      <c r="B2" s="1" t="s">
        <v>0</v>
      </c>
      <c r="C2" s="1"/>
    </row>
    <row r="3" spans="2:4" x14ac:dyDescent="0.15">
      <c r="B3" s="1" t="s">
        <v>81</v>
      </c>
      <c r="C3" s="1"/>
      <c r="D3" s="38"/>
    </row>
    <row r="4" spans="2:4" x14ac:dyDescent="0.15">
      <c r="B4" s="1" t="s">
        <v>89</v>
      </c>
      <c r="C4" s="1"/>
      <c r="D4" s="38"/>
    </row>
    <row r="5" spans="2:4" ht="21.5" customHeight="1" x14ac:dyDescent="0.15">
      <c r="B5" s="1"/>
      <c r="C5" s="1"/>
      <c r="D5" s="38"/>
    </row>
    <row r="6" spans="2:4" ht="13" thickBot="1" x14ac:dyDescent="0.2">
      <c r="B6" s="4"/>
      <c r="C6" s="3">
        <v>45657</v>
      </c>
      <c r="D6" s="3">
        <v>45291</v>
      </c>
    </row>
    <row r="7" spans="2:4" ht="13" thickTop="1" x14ac:dyDescent="0.15">
      <c r="B7" s="7"/>
      <c r="C7" s="7"/>
      <c r="D7" s="6"/>
    </row>
    <row r="8" spans="2:4" ht="13" x14ac:dyDescent="0.15">
      <c r="B8" s="7" t="s">
        <v>78</v>
      </c>
      <c r="C8" s="34">
        <v>76250730</v>
      </c>
      <c r="D8" s="34">
        <v>111172666</v>
      </c>
    </row>
    <row r="9" spans="2:4" ht="14" thickBot="1" x14ac:dyDescent="0.2">
      <c r="B9" s="7" t="s">
        <v>77</v>
      </c>
      <c r="C9" s="34">
        <v>39514552</v>
      </c>
      <c r="D9" s="34">
        <v>42166892</v>
      </c>
    </row>
    <row r="10" spans="2:4" ht="13" x14ac:dyDescent="0.15">
      <c r="B10" s="4" t="s">
        <v>79</v>
      </c>
      <c r="C10" s="36">
        <f>SUM(C8:C9)</f>
        <v>115765282</v>
      </c>
      <c r="D10" s="36">
        <f>SUM(D8:D9)</f>
        <v>153339558</v>
      </c>
    </row>
    <row r="11" spans="2:4" x14ac:dyDescent="0.15">
      <c r="B11" s="4"/>
      <c r="C11" s="4"/>
      <c r="D11" s="37"/>
    </row>
    <row r="12" spans="2:4" ht="13" thickBot="1" x14ac:dyDescent="0.2">
      <c r="B12" s="34" t="s">
        <v>80</v>
      </c>
      <c r="C12" s="34">
        <v>18335737</v>
      </c>
      <c r="D12" s="34">
        <v>12478311</v>
      </c>
    </row>
    <row r="13" spans="2:4" x14ac:dyDescent="0.15">
      <c r="B13" s="43" t="s">
        <v>103</v>
      </c>
      <c r="C13" s="36">
        <v>134101019</v>
      </c>
      <c r="D13" s="36">
        <v>165817869</v>
      </c>
    </row>
    <row r="14" spans="2:4" x14ac:dyDescent="0.15">
      <c r="B14" s="34"/>
      <c r="C14" s="34"/>
      <c r="D14" s="34"/>
    </row>
    <row r="15" spans="2:4" ht="13" x14ac:dyDescent="0.15">
      <c r="B15" s="7" t="s">
        <v>104</v>
      </c>
      <c r="C15" s="34">
        <v>873721</v>
      </c>
      <c r="D15" s="34">
        <v>-9885950</v>
      </c>
    </row>
    <row r="16" spans="2:4" ht="13" x14ac:dyDescent="0.15">
      <c r="B16" s="7" t="s">
        <v>53</v>
      </c>
      <c r="C16" s="34">
        <v>-1310128</v>
      </c>
      <c r="D16" s="34">
        <v>-4333918</v>
      </c>
    </row>
    <row r="17" spans="2:4" ht="14" thickBot="1" x14ac:dyDescent="0.2">
      <c r="B17" s="7" t="s">
        <v>54</v>
      </c>
      <c r="C17" s="34">
        <v>-7438028</v>
      </c>
      <c r="D17" s="34">
        <v>-4986824</v>
      </c>
    </row>
    <row r="18" spans="2:4" ht="13" x14ac:dyDescent="0.15">
      <c r="B18" s="4" t="s">
        <v>105</v>
      </c>
      <c r="C18" s="36">
        <f>SUM(C15:C17)</f>
        <v>-7874435</v>
      </c>
      <c r="D18" s="36">
        <f>SUM(D15:D17)</f>
        <v>-19206692</v>
      </c>
    </row>
    <row r="19" spans="2:4" x14ac:dyDescent="0.15">
      <c r="B19" s="4"/>
      <c r="C19" s="4"/>
      <c r="D19" s="37"/>
    </row>
    <row r="20" spans="2:4" ht="14" thickBot="1" x14ac:dyDescent="0.2">
      <c r="B20" s="4" t="s">
        <v>57</v>
      </c>
      <c r="C20" s="47">
        <v>126226584</v>
      </c>
      <c r="D20" s="47">
        <v>146611177</v>
      </c>
    </row>
    <row r="21" spans="2:4" x14ac:dyDescent="0.15">
      <c r="B21" s="4"/>
      <c r="C21" s="46"/>
      <c r="D21" s="46"/>
    </row>
    <row r="22" spans="2:4" ht="13" x14ac:dyDescent="0.15">
      <c r="B22" s="7" t="s">
        <v>106</v>
      </c>
      <c r="C22" s="34">
        <v>-165949</v>
      </c>
      <c r="D22" s="34">
        <v>0</v>
      </c>
    </row>
    <row r="23" spans="2:4" ht="13" x14ac:dyDescent="0.15">
      <c r="B23" s="7" t="s">
        <v>76</v>
      </c>
      <c r="C23" s="34">
        <v>81083</v>
      </c>
      <c r="D23" s="34">
        <v>4897895</v>
      </c>
    </row>
    <row r="24" spans="2:4" x14ac:dyDescent="0.15">
      <c r="B24" s="4"/>
      <c r="C24" s="4"/>
      <c r="D24" s="35"/>
    </row>
    <row r="25" spans="2:4" ht="13" x14ac:dyDescent="0.15">
      <c r="B25" s="4" t="s">
        <v>62</v>
      </c>
      <c r="C25" s="35">
        <v>126141718</v>
      </c>
      <c r="D25" s="35">
        <v>151509072</v>
      </c>
    </row>
    <row r="26" spans="2:4" x14ac:dyDescent="0.15">
      <c r="B26" s="4"/>
      <c r="C26" s="4"/>
      <c r="D26" s="35"/>
    </row>
    <row r="27" spans="2:4" ht="13" x14ac:dyDescent="0.15">
      <c r="B27" s="7" t="s">
        <v>75</v>
      </c>
      <c r="C27" s="34">
        <v>-5148847</v>
      </c>
      <c r="D27" s="45">
        <v>-1999117</v>
      </c>
    </row>
    <row r="28" spans="2:4" x14ac:dyDescent="0.15">
      <c r="B28" s="4"/>
      <c r="C28" s="4"/>
      <c r="D28" s="44"/>
    </row>
    <row r="29" spans="2:4" ht="14" thickBot="1" x14ac:dyDescent="0.2">
      <c r="B29" s="4" t="s">
        <v>64</v>
      </c>
      <c r="C29" s="33">
        <v>120992871</v>
      </c>
      <c r="D29" s="33">
        <v>149509955</v>
      </c>
    </row>
    <row r="30" spans="2:4" x14ac:dyDescent="0.15">
      <c r="B30" s="4"/>
      <c r="C30" s="4"/>
      <c r="D30" s="35"/>
    </row>
    <row r="31" spans="2:4" ht="14" thickBot="1" x14ac:dyDescent="0.2">
      <c r="B31" s="4" t="s">
        <v>65</v>
      </c>
      <c r="C31" s="33">
        <f>C29</f>
        <v>120992871</v>
      </c>
      <c r="D31" s="33">
        <f>D29</f>
        <v>149509955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BS Conso</vt:lpstr>
      <vt:lpstr>PL Conso</vt:lpstr>
      <vt:lpstr>BS Individual</vt:lpstr>
      <vt:lpstr>PL Individual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Andra Streinu</dc:creator>
  <cp:lastModifiedBy>Zuzanna Kurek</cp:lastModifiedBy>
  <dcterms:created xsi:type="dcterms:W3CDTF">2023-11-21T09:58:17Z</dcterms:created>
  <dcterms:modified xsi:type="dcterms:W3CDTF">2025-06-18T15:48:39Z</dcterms:modified>
</cp:coreProperties>
</file>