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uzanna/Desktop/"/>
    </mc:Choice>
  </mc:AlternateContent>
  <xr:revisionPtr revIDLastSave="0" documentId="13_ncr:1_{0BA717A7-1E65-8142-9919-2B94BCA3AB59}" xr6:coauthVersionLast="47" xr6:coauthVersionMax="47" xr10:uidLastSave="{00000000-0000-0000-0000-000000000000}"/>
  <bookViews>
    <workbookView xWindow="0" yWindow="760" windowWidth="24980" windowHeight="15800" activeTab="1" xr2:uid="{00CA8E05-5503-4A05-B298-F2D7FD009232}"/>
  </bookViews>
  <sheets>
    <sheet name="BS Conso" sheetId="1" r:id="rId1"/>
    <sheet name="PL Conso" sheetId="2" r:id="rId2"/>
  </sheets>
  <definedNames>
    <definedName name="_ftn1" localSheetId="0">'BS Conso'!#REF!</definedName>
    <definedName name="_ftnref1" localSheetId="0">'BS Conso'!#REF!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C35" i="2"/>
  <c r="C16" i="2"/>
  <c r="C10" i="2"/>
  <c r="C58" i="1"/>
  <c r="C48" i="1"/>
  <c r="C38" i="1"/>
  <c r="C40" i="1" s="1"/>
  <c r="C26" i="1"/>
  <c r="C16" i="1"/>
  <c r="D58" i="1"/>
  <c r="D48" i="1"/>
  <c r="D38" i="1"/>
  <c r="D40" i="1" s="1"/>
  <c r="D26" i="1"/>
  <c r="D16" i="1"/>
  <c r="C31" i="2" l="1"/>
  <c r="C39" i="2" s="1"/>
  <c r="C43" i="2" s="1"/>
  <c r="C45" i="2" s="1"/>
  <c r="C27" i="1"/>
  <c r="C59" i="1"/>
  <c r="D59" i="1"/>
  <c r="D27" i="1"/>
  <c r="C60" i="1" l="1"/>
  <c r="D60" i="1"/>
  <c r="C61" i="1" l="1"/>
  <c r="D61" i="1"/>
</calcChain>
</file>

<file path=xl/sharedStrings.xml><?xml version="1.0" encoding="utf-8"?>
<sst xmlns="http://schemas.openxmlformats.org/spreadsheetml/2006/main" count="89" uniqueCount="82">
  <si>
    <t>ONE UNITED PROPERTIES SA</t>
  </si>
  <si>
    <t>CONSOLIDATED STATEMENT OF FINANCIAL POSITION</t>
  </si>
  <si>
    <t>ASSETS</t>
  </si>
  <si>
    <t>Non-current assets</t>
  </si>
  <si>
    <t>Goodwill</t>
  </si>
  <si>
    <t xml:space="preserve">Intangible assets </t>
  </si>
  <si>
    <t>Property, plant and equipment</t>
  </si>
  <si>
    <t>Right of use assets</t>
  </si>
  <si>
    <t>Investment properties</t>
  </si>
  <si>
    <t>Investments in associates</t>
  </si>
  <si>
    <t>Total non-current assets</t>
  </si>
  <si>
    <t>Current assets</t>
  </si>
  <si>
    <t>Inventories</t>
  </si>
  <si>
    <t>Advance payments to suppliers</t>
  </si>
  <si>
    <t>Trade receivables</t>
  </si>
  <si>
    <t>Other receivables</t>
  </si>
  <si>
    <t>Prepayments</t>
  </si>
  <si>
    <t>Other financial assets</t>
  </si>
  <si>
    <t>Cash and cash equivalents</t>
  </si>
  <si>
    <t>Total current assets</t>
  </si>
  <si>
    <t>TOTAL ASSETS</t>
  </si>
  <si>
    <t>EQUITY AND LIABILITIES</t>
  </si>
  <si>
    <t>Equity</t>
  </si>
  <si>
    <t xml:space="preserve">Share capital </t>
  </si>
  <si>
    <t>Share premium</t>
  </si>
  <si>
    <t>Own shares</t>
  </si>
  <si>
    <t>Other capital reserves</t>
  </si>
  <si>
    <t>Legal reserve</t>
  </si>
  <si>
    <t>Retained earnings</t>
  </si>
  <si>
    <t>Equity attributable to owners of the Group</t>
  </si>
  <si>
    <t>Non-controlling interests</t>
  </si>
  <si>
    <t>Total equity</t>
  </si>
  <si>
    <t>Non-current liabilities</t>
  </si>
  <si>
    <t>Loans and borrowings from bank and others</t>
  </si>
  <si>
    <t>Loans and borrowings from minority shareholders</t>
  </si>
  <si>
    <t>Trade and other payables</t>
  </si>
  <si>
    <r>
      <t>Lease liabilities</t>
    </r>
    <r>
      <rPr>
        <sz val="9"/>
        <color theme="1"/>
        <rFont val="Calibri"/>
        <family val="2"/>
        <scheme val="minor"/>
      </rPr>
      <t xml:space="preserve"> </t>
    </r>
  </si>
  <si>
    <t>Deferred tax liabilities</t>
  </si>
  <si>
    <t>Total non-current liabilities</t>
  </si>
  <si>
    <t>Current liabilities</t>
  </si>
  <si>
    <t>Lease liabilities</t>
  </si>
  <si>
    <t>Accrued income</t>
  </si>
  <si>
    <t>Current tax liabilities</t>
  </si>
  <si>
    <t>Advance payments from customers</t>
  </si>
  <si>
    <t>Total current liabilities</t>
  </si>
  <si>
    <t>Total liabilities</t>
  </si>
  <si>
    <t>TOTAL EQUITY AND LIABILITIES</t>
  </si>
  <si>
    <t>CONSOLIDATED STATEMENT OF PROFIT OR LOSS AND OTHER COMPREHENSIVE INCOME</t>
  </si>
  <si>
    <t>Revenues from sales of residential property</t>
  </si>
  <si>
    <t>Cost of sales of residential property</t>
  </si>
  <si>
    <t>Other property operating expenses - residential</t>
  </si>
  <si>
    <t>Net income from residential property</t>
  </si>
  <si>
    <t>Gains from investment property under development</t>
  </si>
  <si>
    <t>Gains from completed investment property</t>
  </si>
  <si>
    <t>Gains from investment property for further development (landbank)</t>
  </si>
  <si>
    <t>Gains from investment property</t>
  </si>
  <si>
    <t>Gains on the bargain purchase</t>
  </si>
  <si>
    <t>Rental income</t>
  </si>
  <si>
    <t>Revenues from services to tenants</t>
  </si>
  <si>
    <t>Expenses from services to tenants</t>
  </si>
  <si>
    <t>Other property operating expenses</t>
  </si>
  <si>
    <t>Net rental income</t>
  </si>
  <si>
    <t>Commissions for brokerage real estate</t>
  </si>
  <si>
    <t>Administrative expenses</t>
  </si>
  <si>
    <t>Other operating expenses</t>
  </si>
  <si>
    <t>Profit on disposal of investment property</t>
  </si>
  <si>
    <t>Other operating income</t>
  </si>
  <si>
    <t>Result from ordinary activities</t>
  </si>
  <si>
    <t>Financial income</t>
  </si>
  <si>
    <t>Financial expenses</t>
  </si>
  <si>
    <t>Net financial result</t>
  </si>
  <si>
    <t>Share of result of associates</t>
  </si>
  <si>
    <t>Result before tax</t>
  </si>
  <si>
    <t>Tax on profit</t>
  </si>
  <si>
    <t>Net result of the period</t>
  </si>
  <si>
    <t>Total comprehensive income for the period</t>
  </si>
  <si>
    <t>Net result attributable to:</t>
  </si>
  <si>
    <t>Owners of the Group</t>
  </si>
  <si>
    <t>Total comprehensive income attributable to:</t>
  </si>
  <si>
    <t>Other non-current assets</t>
  </si>
  <si>
    <t>check</t>
  </si>
  <si>
    <t xml:space="preserve">Basic earnings per share attributable to equity holders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</si>
</sst>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15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65" fontId="3" fillId="0" borderId="0" xfId="1" applyNumberFormat="1" applyFont="1" applyAlignment="1"/>
    <xf numFmtId="165" fontId="6" fillId="0" borderId="3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wrapText="1"/>
    </xf>
    <xf numFmtId="165" fontId="3" fillId="0" borderId="0" xfId="0" applyNumberFormat="1" applyFont="1"/>
    <xf numFmtId="165" fontId="6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65" fontId="6" fillId="0" borderId="0" xfId="0" applyNumberFormat="1" applyFont="1" applyAlignment="1">
      <alignment wrapText="1"/>
    </xf>
    <xf numFmtId="165" fontId="5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4" fillId="0" borderId="0" xfId="0" applyFont="1" applyAlignment="1">
      <alignment wrapText="1"/>
    </xf>
    <xf numFmtId="3" fontId="3" fillId="0" borderId="0" xfId="0" applyNumberFormat="1" applyFont="1"/>
    <xf numFmtId="3" fontId="4" fillId="0" borderId="2" xfId="0" applyNumberFormat="1" applyFont="1" applyBorder="1"/>
    <xf numFmtId="3" fontId="6" fillId="0" borderId="4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wrapText="1"/>
    </xf>
    <xf numFmtId="0" fontId="6" fillId="0" borderId="0" xfId="0" applyFont="1" applyAlignment="1">
      <alignment horizontal="right" vertical="center"/>
    </xf>
    <xf numFmtId="165" fontId="5" fillId="0" borderId="3" xfId="0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0199-C6F6-4711-A986-E1B2DB4B760E}">
  <dimension ref="B2:D61"/>
  <sheetViews>
    <sheetView workbookViewId="0">
      <selection activeCell="D29" sqref="D29"/>
    </sheetView>
  </sheetViews>
  <sheetFormatPr baseColWidth="10" defaultColWidth="8.83203125" defaultRowHeight="12" x14ac:dyDescent="0.15"/>
  <cols>
    <col min="1" max="1" width="8.83203125" style="2"/>
    <col min="2" max="2" width="33.83203125" style="2" customWidth="1"/>
    <col min="3" max="4" width="14" style="2" customWidth="1"/>
    <col min="5" max="16384" width="8.83203125" style="2"/>
  </cols>
  <sheetData>
    <row r="2" spans="2:4" x14ac:dyDescent="0.15">
      <c r="B2" s="1" t="s">
        <v>0</v>
      </c>
      <c r="C2" s="1"/>
      <c r="D2" s="1"/>
    </row>
    <row r="3" spans="2:4" x14ac:dyDescent="0.15">
      <c r="B3" s="1" t="s">
        <v>1</v>
      </c>
      <c r="C3" s="1"/>
      <c r="D3" s="1"/>
    </row>
    <row r="4" spans="2:4" x14ac:dyDescent="0.15">
      <c r="B4" s="1"/>
      <c r="C4" s="1"/>
      <c r="D4" s="1"/>
    </row>
    <row r="5" spans="2:4" ht="13" thickBot="1" x14ac:dyDescent="0.2">
      <c r="B5" s="1"/>
      <c r="C5" s="3">
        <v>45382</v>
      </c>
      <c r="D5" s="3">
        <v>45291</v>
      </c>
    </row>
    <row r="6" spans="2:4" ht="14" thickTop="1" x14ac:dyDescent="0.15">
      <c r="B6" s="4" t="s">
        <v>2</v>
      </c>
      <c r="C6" s="4"/>
      <c r="D6" s="4"/>
    </row>
    <row r="7" spans="2:4" x14ac:dyDescent="0.15">
      <c r="B7" s="4"/>
      <c r="C7" s="4"/>
      <c r="D7" s="4"/>
    </row>
    <row r="8" spans="2:4" ht="13" x14ac:dyDescent="0.15">
      <c r="B8" s="4" t="s">
        <v>3</v>
      </c>
      <c r="C8" s="4"/>
      <c r="D8" s="4"/>
    </row>
    <row r="9" spans="2:4" ht="13" x14ac:dyDescent="0.15">
      <c r="B9" s="7" t="s">
        <v>4</v>
      </c>
      <c r="C9" s="8">
        <v>19256076</v>
      </c>
      <c r="D9" s="8">
        <v>19256076</v>
      </c>
    </row>
    <row r="10" spans="2:4" ht="13" x14ac:dyDescent="0.15">
      <c r="B10" s="7" t="s">
        <v>5</v>
      </c>
      <c r="C10" s="8">
        <v>16859575</v>
      </c>
      <c r="D10" s="8">
        <v>16967132</v>
      </c>
    </row>
    <row r="11" spans="2:4" ht="13" x14ac:dyDescent="0.15">
      <c r="B11" s="7" t="s">
        <v>6</v>
      </c>
      <c r="C11" s="8">
        <v>51857282</v>
      </c>
      <c r="D11" s="8">
        <v>52595794</v>
      </c>
    </row>
    <row r="12" spans="2:4" ht="13" x14ac:dyDescent="0.15">
      <c r="B12" s="7" t="s">
        <v>7</v>
      </c>
      <c r="C12" s="8">
        <v>1664283</v>
      </c>
      <c r="D12" s="8">
        <v>1868857</v>
      </c>
    </row>
    <row r="13" spans="2:4" ht="13" x14ac:dyDescent="0.15">
      <c r="B13" s="7" t="s">
        <v>8</v>
      </c>
      <c r="C13" s="8">
        <v>2851470355</v>
      </c>
      <c r="D13" s="8">
        <v>2710669855</v>
      </c>
    </row>
    <row r="14" spans="2:4" ht="13" x14ac:dyDescent="0.15">
      <c r="B14" s="7" t="s">
        <v>9</v>
      </c>
      <c r="C14" s="8">
        <v>8803709</v>
      </c>
      <c r="D14" s="8">
        <v>8666072</v>
      </c>
    </row>
    <row r="15" spans="2:4" ht="14" thickBot="1" x14ac:dyDescent="0.2">
      <c r="B15" s="7" t="s">
        <v>79</v>
      </c>
      <c r="C15" s="8">
        <v>27476440</v>
      </c>
      <c r="D15" s="8">
        <v>26955436</v>
      </c>
    </row>
    <row r="16" spans="2:4" ht="13" x14ac:dyDescent="0.15">
      <c r="B16" s="4" t="s">
        <v>10</v>
      </c>
      <c r="C16" s="29">
        <f t="shared" ref="C16:D16" si="0">SUM(C9:C15)</f>
        <v>2977387720</v>
      </c>
      <c r="D16" s="29">
        <f t="shared" si="0"/>
        <v>2836979222</v>
      </c>
    </row>
    <row r="17" spans="2:4" x14ac:dyDescent="0.15">
      <c r="B17" s="4"/>
      <c r="C17" s="4"/>
      <c r="D17" s="4"/>
    </row>
    <row r="18" spans="2:4" ht="13" x14ac:dyDescent="0.15">
      <c r="B18" s="4" t="s">
        <v>11</v>
      </c>
      <c r="C18" s="4"/>
      <c r="D18" s="4"/>
    </row>
    <row r="19" spans="2:4" ht="13" x14ac:dyDescent="0.15">
      <c r="B19" s="7" t="s">
        <v>12</v>
      </c>
      <c r="C19" s="8">
        <v>955204141</v>
      </c>
      <c r="D19" s="8">
        <v>1002664774</v>
      </c>
    </row>
    <row r="20" spans="2:4" ht="13" x14ac:dyDescent="0.15">
      <c r="B20" s="7" t="s">
        <v>13</v>
      </c>
      <c r="C20" s="8">
        <v>133472746</v>
      </c>
      <c r="D20" s="8">
        <v>129869872</v>
      </c>
    </row>
    <row r="21" spans="2:4" ht="13" x14ac:dyDescent="0.15">
      <c r="B21" s="7" t="s">
        <v>14</v>
      </c>
      <c r="C21" s="8">
        <v>582225532</v>
      </c>
      <c r="D21" s="8">
        <v>489466746</v>
      </c>
    </row>
    <row r="22" spans="2:4" ht="13" x14ac:dyDescent="0.15">
      <c r="B22" s="7" t="s">
        <v>15</v>
      </c>
      <c r="C22" s="8">
        <v>100286189</v>
      </c>
      <c r="D22" s="8">
        <v>92833787</v>
      </c>
    </row>
    <row r="23" spans="2:4" ht="13" x14ac:dyDescent="0.15">
      <c r="B23" s="7" t="s">
        <v>16</v>
      </c>
      <c r="C23" s="8">
        <v>27513743</v>
      </c>
      <c r="D23" s="8">
        <v>14650932</v>
      </c>
    </row>
    <row r="24" spans="2:4" ht="13" x14ac:dyDescent="0.15">
      <c r="B24" s="7" t="s">
        <v>17</v>
      </c>
    </row>
    <row r="25" spans="2:4" ht="14" thickBot="1" x14ac:dyDescent="0.2">
      <c r="B25" s="7" t="s">
        <v>18</v>
      </c>
      <c r="C25" s="10">
        <v>339573754</v>
      </c>
      <c r="D25" s="10">
        <v>420739095</v>
      </c>
    </row>
    <row r="26" spans="2:4" ht="14" thickBot="1" x14ac:dyDescent="0.2">
      <c r="B26" s="4" t="s">
        <v>19</v>
      </c>
      <c r="C26" s="11">
        <f t="shared" ref="C26:D26" si="1">SUM(C19:C25)</f>
        <v>2138276105</v>
      </c>
      <c r="D26" s="11">
        <f t="shared" si="1"/>
        <v>2150225206</v>
      </c>
    </row>
    <row r="27" spans="2:4" ht="14" thickTop="1" x14ac:dyDescent="0.15">
      <c r="B27" s="4" t="s">
        <v>20</v>
      </c>
      <c r="C27" s="12">
        <f t="shared" ref="C27:D27" si="2">C26+C16</f>
        <v>5115663825</v>
      </c>
      <c r="D27" s="12">
        <f t="shared" si="2"/>
        <v>4987204428</v>
      </c>
    </row>
    <row r="28" spans="2:4" x14ac:dyDescent="0.15">
      <c r="B28" s="7"/>
      <c r="C28" s="7"/>
      <c r="D28" s="7"/>
    </row>
    <row r="29" spans="2:4" ht="13" x14ac:dyDescent="0.15">
      <c r="B29" s="4" t="s">
        <v>21</v>
      </c>
      <c r="C29" s="4"/>
      <c r="D29" s="4"/>
    </row>
    <row r="30" spans="2:4" x14ac:dyDescent="0.15">
      <c r="B30" s="4"/>
      <c r="C30" s="4"/>
      <c r="D30" s="4"/>
    </row>
    <row r="31" spans="2:4" ht="13" x14ac:dyDescent="0.15">
      <c r="B31" s="4" t="s">
        <v>22</v>
      </c>
      <c r="C31" s="4"/>
      <c r="D31" s="4"/>
    </row>
    <row r="32" spans="2:4" ht="13" x14ac:dyDescent="0.15">
      <c r="B32" s="7" t="s">
        <v>23</v>
      </c>
      <c r="C32" s="8">
        <v>759530863</v>
      </c>
      <c r="D32" s="8">
        <v>759530863</v>
      </c>
    </row>
    <row r="33" spans="2:4" ht="13" x14ac:dyDescent="0.15">
      <c r="B33" s="7" t="s">
        <v>24</v>
      </c>
      <c r="C33" s="8">
        <v>91530821</v>
      </c>
      <c r="D33" s="8">
        <v>91530821</v>
      </c>
    </row>
    <row r="34" spans="2:4" ht="13" x14ac:dyDescent="0.15">
      <c r="B34" s="7" t="s">
        <v>25</v>
      </c>
      <c r="C34" s="8">
        <v>-3468115</v>
      </c>
      <c r="D34" s="8">
        <v>-3468115</v>
      </c>
    </row>
    <row r="35" spans="2:4" ht="13" x14ac:dyDescent="0.15">
      <c r="B35" s="7" t="s">
        <v>26</v>
      </c>
      <c r="C35" s="8">
        <v>22646369</v>
      </c>
      <c r="D35" s="8">
        <v>21140590</v>
      </c>
    </row>
    <row r="36" spans="2:4" ht="13" x14ac:dyDescent="0.15">
      <c r="B36" s="7" t="s">
        <v>27</v>
      </c>
      <c r="C36" s="8">
        <v>25713307</v>
      </c>
      <c r="D36" s="8">
        <v>25713307</v>
      </c>
    </row>
    <row r="37" spans="2:4" ht="14" thickBot="1" x14ac:dyDescent="0.2">
      <c r="B37" s="7" t="s">
        <v>28</v>
      </c>
      <c r="C37" s="10">
        <v>1641992564</v>
      </c>
      <c r="D37" s="10">
        <v>1496291804</v>
      </c>
    </row>
    <row r="38" spans="2:4" ht="14" thickBot="1" x14ac:dyDescent="0.2">
      <c r="B38" s="4" t="s">
        <v>29</v>
      </c>
      <c r="C38" s="9">
        <f t="shared" ref="C38:D38" si="3">SUM(C32:C37)</f>
        <v>2537945809</v>
      </c>
      <c r="D38" s="9">
        <f t="shared" si="3"/>
        <v>2390739270</v>
      </c>
    </row>
    <row r="39" spans="2:4" ht="15" thickTop="1" thickBot="1" x14ac:dyDescent="0.2">
      <c r="B39" s="7" t="s">
        <v>30</v>
      </c>
      <c r="C39" s="30">
        <v>483777393</v>
      </c>
      <c r="D39" s="30">
        <v>472189276</v>
      </c>
    </row>
    <row r="40" spans="2:4" ht="13" x14ac:dyDescent="0.15">
      <c r="B40" s="4" t="s">
        <v>31</v>
      </c>
      <c r="C40" s="9">
        <f t="shared" ref="C40:D40" si="4">C38+C39</f>
        <v>3021723202</v>
      </c>
      <c r="D40" s="9">
        <f t="shared" si="4"/>
        <v>2862928546</v>
      </c>
    </row>
    <row r="41" spans="2:4" x14ac:dyDescent="0.15">
      <c r="B41" s="7"/>
      <c r="C41" s="7"/>
      <c r="D41" s="7"/>
    </row>
    <row r="42" spans="2:4" ht="13" x14ac:dyDescent="0.15">
      <c r="B42" s="4" t="s">
        <v>32</v>
      </c>
      <c r="C42" s="4"/>
      <c r="D42" s="4"/>
    </row>
    <row r="43" spans="2:4" ht="13" x14ac:dyDescent="0.15">
      <c r="B43" s="7" t="s">
        <v>33</v>
      </c>
      <c r="C43" s="8">
        <v>881197251</v>
      </c>
      <c r="D43" s="8">
        <v>827819156</v>
      </c>
    </row>
    <row r="44" spans="2:4" ht="13" x14ac:dyDescent="0.15">
      <c r="B44" s="7" t="s">
        <v>34</v>
      </c>
      <c r="C44" s="8">
        <v>109928837</v>
      </c>
      <c r="D44" s="8">
        <v>82609273</v>
      </c>
    </row>
    <row r="45" spans="2:4" ht="13" x14ac:dyDescent="0.15">
      <c r="B45" s="7" t="s">
        <v>35</v>
      </c>
      <c r="C45" s="8">
        <v>1936695</v>
      </c>
      <c r="D45" s="8">
        <v>1944934</v>
      </c>
    </row>
    <row r="46" spans="2:4" ht="13" x14ac:dyDescent="0.15">
      <c r="B46" s="7" t="s">
        <v>36</v>
      </c>
      <c r="C46" s="8">
        <v>2646947</v>
      </c>
      <c r="D46" s="8">
        <v>2646947</v>
      </c>
    </row>
    <row r="47" spans="2:4" ht="14" thickBot="1" x14ac:dyDescent="0.2">
      <c r="B47" s="7" t="s">
        <v>37</v>
      </c>
      <c r="C47" s="10">
        <v>345130997</v>
      </c>
      <c r="D47" s="10">
        <v>321771977</v>
      </c>
    </row>
    <row r="48" spans="2:4" ht="13" x14ac:dyDescent="0.15">
      <c r="B48" s="4" t="s">
        <v>38</v>
      </c>
      <c r="C48" s="31">
        <f>SUM(C43:C47)</f>
        <v>1340840727</v>
      </c>
      <c r="D48" s="31">
        <f>SUM(D43:D47)</f>
        <v>1236792287</v>
      </c>
    </row>
    <row r="49" spans="2:4" x14ac:dyDescent="0.15">
      <c r="B49" s="4"/>
      <c r="C49" s="4"/>
      <c r="D49" s="4"/>
    </row>
    <row r="50" spans="2:4" ht="13" x14ac:dyDescent="0.15">
      <c r="B50" s="4" t="s">
        <v>39</v>
      </c>
      <c r="C50" s="4"/>
      <c r="D50" s="4"/>
    </row>
    <row r="51" spans="2:4" ht="13" x14ac:dyDescent="0.15">
      <c r="B51" s="7" t="s">
        <v>33</v>
      </c>
      <c r="C51" s="8">
        <v>123022382</v>
      </c>
      <c r="D51" s="8">
        <v>117201920</v>
      </c>
    </row>
    <row r="52" spans="2:4" ht="13" x14ac:dyDescent="0.15">
      <c r="B52" s="7" t="s">
        <v>34</v>
      </c>
      <c r="C52" s="8">
        <v>38623</v>
      </c>
      <c r="D52" s="8">
        <v>38651</v>
      </c>
    </row>
    <row r="53" spans="2:4" ht="13" x14ac:dyDescent="0.15">
      <c r="B53" s="7" t="s">
        <v>40</v>
      </c>
      <c r="C53" s="8">
        <v>148618</v>
      </c>
      <c r="D53" s="8">
        <v>274592</v>
      </c>
    </row>
    <row r="54" spans="2:4" ht="13" x14ac:dyDescent="0.15">
      <c r="B54" s="7" t="s">
        <v>35</v>
      </c>
      <c r="C54" s="8">
        <v>236618510</v>
      </c>
      <c r="D54" s="8">
        <v>354378291</v>
      </c>
    </row>
    <row r="55" spans="2:4" ht="13" x14ac:dyDescent="0.15">
      <c r="B55" s="7" t="s">
        <v>41</v>
      </c>
      <c r="C55" s="8">
        <v>23286708</v>
      </c>
      <c r="D55" s="8">
        <v>20734382</v>
      </c>
    </row>
    <row r="56" spans="2:4" ht="13" x14ac:dyDescent="0.15">
      <c r="B56" s="7" t="s">
        <v>42</v>
      </c>
      <c r="C56" s="8">
        <v>8422499</v>
      </c>
      <c r="D56" s="8">
        <v>5247540</v>
      </c>
    </row>
    <row r="57" spans="2:4" ht="14" thickBot="1" x14ac:dyDescent="0.2">
      <c r="B57" s="7" t="s">
        <v>43</v>
      </c>
      <c r="C57" s="8">
        <v>361562556</v>
      </c>
      <c r="D57" s="8">
        <v>389608219</v>
      </c>
    </row>
    <row r="58" spans="2:4" ht="14" thickBot="1" x14ac:dyDescent="0.2">
      <c r="B58" s="4" t="s">
        <v>44</v>
      </c>
      <c r="C58" s="11">
        <f>SUM(C51:C57)</f>
        <v>753099896</v>
      </c>
      <c r="D58" s="11">
        <f>SUM(D51:D57)</f>
        <v>887483595</v>
      </c>
    </row>
    <row r="59" spans="2:4" ht="15" thickTop="1" thickBot="1" x14ac:dyDescent="0.2">
      <c r="B59" s="4" t="s">
        <v>45</v>
      </c>
      <c r="C59" s="12">
        <f t="shared" ref="C59:D59" si="5">C58+C48</f>
        <v>2093940623</v>
      </c>
      <c r="D59" s="12">
        <f t="shared" si="5"/>
        <v>2124275882</v>
      </c>
    </row>
    <row r="60" spans="2:4" ht="14" thickTop="1" x14ac:dyDescent="0.15">
      <c r="B60" s="4" t="s">
        <v>46</v>
      </c>
      <c r="C60" s="12">
        <f t="shared" ref="C60:D60" si="6">C59+C40</f>
        <v>5115663825</v>
      </c>
      <c r="D60" s="12">
        <f t="shared" si="6"/>
        <v>4987204428</v>
      </c>
    </row>
    <row r="61" spans="2:4" x14ac:dyDescent="0.15">
      <c r="B61" s="2" t="s">
        <v>80</v>
      </c>
      <c r="C61" s="28">
        <f>C60-C27</f>
        <v>0</v>
      </c>
      <c r="D61" s="28">
        <f>D60-D27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2F9B-E8FD-40A5-A065-815259A1A2BD}">
  <dimension ref="B2:C55"/>
  <sheetViews>
    <sheetView tabSelected="1" workbookViewId="0">
      <selection activeCell="D1" sqref="D1:D1048576"/>
    </sheetView>
  </sheetViews>
  <sheetFormatPr baseColWidth="10" defaultColWidth="8.83203125" defaultRowHeight="12" x14ac:dyDescent="0.15"/>
  <cols>
    <col min="1" max="1" width="8.83203125" style="2"/>
    <col min="2" max="2" width="40.1640625" style="2" customWidth="1"/>
    <col min="3" max="3" width="10.83203125" style="2" bestFit="1" customWidth="1"/>
    <col min="4" max="16384" width="8.83203125" style="2"/>
  </cols>
  <sheetData>
    <row r="2" spans="2:3" x14ac:dyDescent="0.15">
      <c r="B2" s="1" t="s">
        <v>0</v>
      </c>
    </row>
    <row r="3" spans="2:3" x14ac:dyDescent="0.15">
      <c r="B3" s="1" t="s">
        <v>47</v>
      </c>
    </row>
    <row r="5" spans="2:3" ht="13" thickBot="1" x14ac:dyDescent="0.2">
      <c r="B5" s="7"/>
      <c r="C5" s="3">
        <v>45382</v>
      </c>
    </row>
    <row r="6" spans="2:3" ht="13" thickTop="1" x14ac:dyDescent="0.15">
      <c r="B6" s="7"/>
      <c r="C6" s="6"/>
    </row>
    <row r="7" spans="2:3" ht="13" x14ac:dyDescent="0.15">
      <c r="B7" s="7" t="s">
        <v>48</v>
      </c>
      <c r="C7" s="8">
        <v>306375995</v>
      </c>
    </row>
    <row r="8" spans="2:3" ht="13" x14ac:dyDescent="0.15">
      <c r="B8" s="7" t="s">
        <v>49</v>
      </c>
      <c r="C8" s="13">
        <v>-184070216</v>
      </c>
    </row>
    <row r="9" spans="2:3" ht="14" thickBot="1" x14ac:dyDescent="0.2">
      <c r="B9" s="7" t="s">
        <v>50</v>
      </c>
      <c r="C9" s="14">
        <v>-2802162</v>
      </c>
    </row>
    <row r="10" spans="2:3" ht="14" thickBot="1" x14ac:dyDescent="0.2">
      <c r="B10" s="4" t="s">
        <v>51</v>
      </c>
      <c r="C10" s="15">
        <f>SUM(C7:C9)</f>
        <v>119503617</v>
      </c>
    </row>
    <row r="11" spans="2:3" ht="13" thickTop="1" x14ac:dyDescent="0.15">
      <c r="C11" s="16"/>
    </row>
    <row r="12" spans="2:3" x14ac:dyDescent="0.15">
      <c r="B12" s="4"/>
      <c r="C12" s="18"/>
    </row>
    <row r="13" spans="2:3" ht="13" x14ac:dyDescent="0.15">
      <c r="B13" s="7" t="s">
        <v>52</v>
      </c>
      <c r="C13" s="20"/>
    </row>
    <row r="14" spans="2:3" ht="13" x14ac:dyDescent="0.15">
      <c r="B14" s="7" t="s">
        <v>53</v>
      </c>
      <c r="C14" s="20">
        <v>49228121</v>
      </c>
    </row>
    <row r="15" spans="2:3" ht="26" x14ac:dyDescent="0.15">
      <c r="B15" s="7" t="s">
        <v>54</v>
      </c>
      <c r="C15" s="20">
        <v>23285178</v>
      </c>
    </row>
    <row r="16" spans="2:3" ht="14" thickBot="1" x14ac:dyDescent="0.2">
      <c r="B16" s="4" t="s">
        <v>55</v>
      </c>
      <c r="C16" s="19">
        <f>SUM(C13:C15)</f>
        <v>72513299</v>
      </c>
    </row>
    <row r="17" spans="2:3" ht="13" thickTop="1" x14ac:dyDescent="0.15">
      <c r="B17" s="4"/>
      <c r="C17" s="21"/>
    </row>
    <row r="18" spans="2:3" ht="13" x14ac:dyDescent="0.15">
      <c r="B18" s="7" t="s">
        <v>56</v>
      </c>
      <c r="C18" s="18">
        <v>0</v>
      </c>
    </row>
    <row r="19" spans="2:3" x14ac:dyDescent="0.15">
      <c r="B19" s="7"/>
      <c r="C19" s="18"/>
    </row>
    <row r="20" spans="2:3" ht="13" x14ac:dyDescent="0.15">
      <c r="B20" s="7" t="s">
        <v>57</v>
      </c>
      <c r="C20" s="18">
        <v>29635124</v>
      </c>
    </row>
    <row r="21" spans="2:3" ht="13" x14ac:dyDescent="0.15">
      <c r="B21" s="7" t="s">
        <v>58</v>
      </c>
      <c r="C21" s="18">
        <v>8903968</v>
      </c>
    </row>
    <row r="22" spans="2:3" ht="13" x14ac:dyDescent="0.15">
      <c r="B22" s="7" t="s">
        <v>59</v>
      </c>
      <c r="C22" s="18">
        <v>-8903968</v>
      </c>
    </row>
    <row r="23" spans="2:3" ht="14" thickBot="1" x14ac:dyDescent="0.2">
      <c r="B23" s="7" t="s">
        <v>60</v>
      </c>
      <c r="C23" s="14">
        <v>-2670140</v>
      </c>
    </row>
    <row r="24" spans="2:3" ht="13" x14ac:dyDescent="0.15">
      <c r="B24" s="4" t="s">
        <v>61</v>
      </c>
      <c r="C24" s="22">
        <f>SUM(C20:C23)</f>
        <v>26964984</v>
      </c>
    </row>
    <row r="25" spans="2:3" x14ac:dyDescent="0.15">
      <c r="B25" s="4"/>
      <c r="C25" s="18"/>
    </row>
    <row r="26" spans="2:3" ht="13" x14ac:dyDescent="0.15">
      <c r="B26" s="7" t="s">
        <v>62</v>
      </c>
      <c r="C26" s="18">
        <v>-3609773</v>
      </c>
    </row>
    <row r="27" spans="2:3" ht="12" customHeight="1" x14ac:dyDescent="0.15">
      <c r="B27" s="7" t="s">
        <v>63</v>
      </c>
      <c r="C27" s="18">
        <v>-17373892</v>
      </c>
    </row>
    <row r="28" spans="2:3" ht="12.5" customHeight="1" x14ac:dyDescent="0.15">
      <c r="B28" s="7" t="s">
        <v>64</v>
      </c>
      <c r="C28" s="18">
        <v>-3809597</v>
      </c>
    </row>
    <row r="29" spans="2:3" ht="13" x14ac:dyDescent="0.15">
      <c r="B29" s="7" t="s">
        <v>65</v>
      </c>
      <c r="C29" s="18">
        <v>-820993</v>
      </c>
    </row>
    <row r="30" spans="2:3" ht="14" thickBot="1" x14ac:dyDescent="0.2">
      <c r="B30" s="7" t="s">
        <v>66</v>
      </c>
      <c r="C30" s="14">
        <v>1605054</v>
      </c>
    </row>
    <row r="31" spans="2:3" ht="13" x14ac:dyDescent="0.15">
      <c r="B31" s="4" t="s">
        <v>67</v>
      </c>
      <c r="C31" s="23">
        <f t="shared" ref="C31" si="0">C24+C16+C18+C10+SUM(C26:C30)</f>
        <v>194972699</v>
      </c>
    </row>
    <row r="32" spans="2:3" x14ac:dyDescent="0.15">
      <c r="B32" s="4"/>
      <c r="C32" s="19"/>
    </row>
    <row r="33" spans="2:3" ht="13" x14ac:dyDescent="0.15">
      <c r="B33" s="7" t="s">
        <v>68</v>
      </c>
      <c r="C33" s="18">
        <v>3902180</v>
      </c>
    </row>
    <row r="34" spans="2:3" ht="14" thickBot="1" x14ac:dyDescent="0.2">
      <c r="B34" s="7" t="s">
        <v>69</v>
      </c>
      <c r="C34" s="18">
        <v>-15198270</v>
      </c>
    </row>
    <row r="35" spans="2:3" ht="13" x14ac:dyDescent="0.15">
      <c r="B35" s="4" t="s">
        <v>70</v>
      </c>
      <c r="C35" s="23">
        <f t="shared" ref="C35" si="1">SUM(C33:C34)</f>
        <v>-11296090</v>
      </c>
    </row>
    <row r="36" spans="2:3" x14ac:dyDescent="0.15">
      <c r="B36" s="7"/>
      <c r="C36" s="17"/>
    </row>
    <row r="37" spans="2:3" ht="13" x14ac:dyDescent="0.15">
      <c r="B37" s="7" t="s">
        <v>71</v>
      </c>
      <c r="C37" s="24">
        <v>137237</v>
      </c>
    </row>
    <row r="38" spans="2:3" x14ac:dyDescent="0.15">
      <c r="B38" s="4"/>
      <c r="C38" s="19"/>
    </row>
    <row r="39" spans="2:3" ht="14" thickBot="1" x14ac:dyDescent="0.2">
      <c r="B39" s="4" t="s">
        <v>72</v>
      </c>
      <c r="C39" s="25">
        <f t="shared" ref="C39" si="2">C35+C31+C37</f>
        <v>183813846</v>
      </c>
    </row>
    <row r="40" spans="2:3" ht="13" thickTop="1" x14ac:dyDescent="0.15">
      <c r="B40" s="4"/>
      <c r="C40" s="19"/>
    </row>
    <row r="41" spans="2:3" ht="13" x14ac:dyDescent="0.15">
      <c r="B41" s="7" t="s">
        <v>73</v>
      </c>
      <c r="C41" s="18">
        <v>-26533969</v>
      </c>
    </row>
    <row r="42" spans="2:3" x14ac:dyDescent="0.15">
      <c r="B42" s="4"/>
      <c r="C42" s="17"/>
    </row>
    <row r="43" spans="2:3" ht="14" thickBot="1" x14ac:dyDescent="0.2">
      <c r="B43" s="4" t="s">
        <v>74</v>
      </c>
      <c r="C43" s="33">
        <f>C39+C41</f>
        <v>157279877</v>
      </c>
    </row>
    <row r="44" spans="2:3" x14ac:dyDescent="0.15">
      <c r="B44" s="4"/>
      <c r="C44" s="26"/>
    </row>
    <row r="45" spans="2:3" ht="14" thickBot="1" x14ac:dyDescent="0.2">
      <c r="B45" s="4" t="s">
        <v>75</v>
      </c>
      <c r="C45" s="25">
        <f>C43</f>
        <v>157279877</v>
      </c>
    </row>
    <row r="46" spans="2:3" ht="13" thickTop="1" x14ac:dyDescent="0.15">
      <c r="B46" s="4"/>
      <c r="C46" s="5"/>
    </row>
    <row r="47" spans="2:3" ht="13" x14ac:dyDescent="0.15">
      <c r="B47" s="27" t="s">
        <v>76</v>
      </c>
      <c r="C47" s="27"/>
    </row>
    <row r="48" spans="2:3" ht="13" x14ac:dyDescent="0.15">
      <c r="B48" s="7" t="s">
        <v>77</v>
      </c>
      <c r="C48" s="8">
        <v>145841872</v>
      </c>
    </row>
    <row r="49" spans="2:3" ht="12" customHeight="1" x14ac:dyDescent="0.15">
      <c r="B49" s="7" t="s">
        <v>30</v>
      </c>
      <c r="C49" s="8">
        <v>11438005</v>
      </c>
    </row>
    <row r="50" spans="2:3" ht="13" x14ac:dyDescent="0.15">
      <c r="B50" s="27" t="s">
        <v>78</v>
      </c>
      <c r="C50" s="27"/>
    </row>
    <row r="51" spans="2:3" ht="13" x14ac:dyDescent="0.15">
      <c r="B51" s="7" t="s">
        <v>77</v>
      </c>
      <c r="C51" s="8">
        <v>145841872</v>
      </c>
    </row>
    <row r="52" spans="2:3" ht="12" customHeight="1" x14ac:dyDescent="0.15">
      <c r="B52" s="7" t="s">
        <v>30</v>
      </c>
      <c r="C52" s="8">
        <v>11438005</v>
      </c>
    </row>
    <row r="53" spans="2:3" x14ac:dyDescent="0.15">
      <c r="B53" s="7"/>
      <c r="C53" s="6"/>
    </row>
    <row r="54" spans="2:3" ht="13" x14ac:dyDescent="0.15">
      <c r="B54" s="7" t="s">
        <v>81</v>
      </c>
      <c r="C54" s="32">
        <v>4.1000000000000002E-2</v>
      </c>
    </row>
    <row r="55" spans="2:3" x14ac:dyDescent="0.15">
      <c r="B55" s="7"/>
      <c r="C5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 Conso</vt:lpstr>
      <vt:lpstr>PL 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Streinu</dc:creator>
  <cp:lastModifiedBy>Zuzanna Kurek</cp:lastModifiedBy>
  <dcterms:created xsi:type="dcterms:W3CDTF">2023-11-21T09:58:17Z</dcterms:created>
  <dcterms:modified xsi:type="dcterms:W3CDTF">2024-12-02T21:17:09Z</dcterms:modified>
</cp:coreProperties>
</file>